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0730" windowHeight="9660" activeTab="0"/>
  </bookViews>
  <sheets>
    <sheet name="перечень" sheetId="1" r:id="rId1"/>
    <sheet name="реестр" sheetId="2" r:id="rId2"/>
  </sheets>
  <definedNames>
    <definedName name="_xlnm.Print_Titles" localSheetId="0">'перечень'!$26:$26</definedName>
    <definedName name="_xlnm.Print_Titles" localSheetId="1">'реестр'!$24:$24</definedName>
    <definedName name="_xlnm.Print_Area" localSheetId="0">'перечень'!$A$1:$U$922</definedName>
    <definedName name="_xlnm.Print_Area" localSheetId="1">'реестр'!$A$1:$Q$921</definedName>
  </definedNames>
  <calcPr fullCalcOnLoad="1"/>
</workbook>
</file>

<file path=xl/sharedStrings.xml><?xml version="1.0" encoding="utf-8"?>
<sst xmlns="http://schemas.openxmlformats.org/spreadsheetml/2006/main" count="4460" uniqueCount="1527">
  <si>
    <t>г. Новочебоксарск, 
ул. Молодежная, д. 7</t>
  </si>
  <si>
    <t>г. Шумерля, 
ул. Интернациональная, 
д. 27</t>
  </si>
  <si>
    <t>г. Чебоксары, ул. Энгельса, 
д. 20</t>
  </si>
  <si>
    <t>г. Чебоксары, ул. Энгельса, 
д. 22</t>
  </si>
  <si>
    <t>г. Чебоксары, ул. Энгельса, 
д. 36</t>
  </si>
  <si>
    <t>г. Чебоксары, ул. Энгельса, 
д. 48, корп. 1</t>
  </si>
  <si>
    <t>г. Чебоксары, ул. Энгельса, 
д. 6</t>
  </si>
  <si>
    <t>г. Чебоксары, 
проезд Школьный, 
д. 4А</t>
  </si>
  <si>
    <t>г. Чебоксары, 
бульвар Эгерский, д. 51</t>
  </si>
  <si>
    <t>г. Чебоксары, 
бульвар Эгерский, д. 43</t>
  </si>
  <si>
    <t>г. Чебоксары, 
бульвар Эгерский, д. 45</t>
  </si>
  <si>
    <t>г. Чебоксары, 
бульвар Эгерский, д. 53</t>
  </si>
  <si>
    <t>г. Чебоксары, 
бульвар Эгерский, д. 55</t>
  </si>
  <si>
    <t>пгт Урмары, 
ул. Механизаторов, д. 14</t>
  </si>
  <si>
    <t>пгт Вурнары, 
ул. К. Маркса, д. 8</t>
  </si>
  <si>
    <t>пос. Сюктерка, 
ул. Волжские Зори, д. 1а</t>
  </si>
  <si>
    <t>с. Яльчики, ул. Андреева, 
д. 6</t>
  </si>
  <si>
    <t>г. Козловка, 
ул. Маяковского, д. 2</t>
  </si>
  <si>
    <t>ст. Тюрлема, 
ул. Молодежная, д. 11</t>
  </si>
  <si>
    <t>ст. Тюрлема, 
ул. Молодежная, д. 12</t>
  </si>
  <si>
    <t>______________________</t>
  </si>
  <si>
    <t>г. Чебоксары, ул. Граж-
данская, д. 58, корп. 1</t>
  </si>
  <si>
    <t>г. Чебоксары, ул. Граж-
данская, д. 62/1</t>
  </si>
  <si>
    <t>г. Чебоксары, ул. Граж-
данская, д. 66</t>
  </si>
  <si>
    <t>г. Чебоксары, 
ул. Гузовского, д. 1</t>
  </si>
  <si>
    <t>г. Чебоксары, ул. Гузов-
ского, д. 15, корп. 1</t>
  </si>
  <si>
    <t>г. Чебоксары, 
ул. Гузовского, д. 17</t>
  </si>
  <si>
    <t>г. Чебоксары, 
ул. Кукшумская, д. 17</t>
  </si>
  <si>
    <t>г. Чебоксары, 
ул. Кукшумская, д. 25</t>
  </si>
  <si>
    <t>г. Чебоксары, 
ул. Ленинградская, д. 27</t>
  </si>
  <si>
    <t>г. Чебоксары, 
ул. Магницкого, д. 1</t>
  </si>
  <si>
    <t>г. Чебоксары, ул. Чапаева, 
д. 12</t>
  </si>
  <si>
    <t>г. Чебоксары, 
ул. Энергетиков, д. 5</t>
  </si>
  <si>
    <t>г. Чебоксары, 
ул. Энергетиков, д. 7</t>
  </si>
  <si>
    <t>г. Чебоксары, 
ул. Энтузиастов, д. 14</t>
  </si>
  <si>
    <t>г. Чебоксары, 
просп. Ленина, д. 25</t>
  </si>
  <si>
    <t>г. Чебоксары, просп. Мак-
сима Горького, д. 25</t>
  </si>
  <si>
    <t>г. Чебоксары, бульвар Эгерский, д. 5</t>
  </si>
  <si>
    <t>г. Чебоксары, просп. 9-й Пятилетки, д. 2</t>
  </si>
  <si>
    <t>г. Чебоксары, просп. 9-й Пятилетки, д. 2, корп.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</si>
  <si>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</si>
  <si>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</si>
  <si>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</si>
  <si>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38, корп. 1</t>
  </si>
  <si>
    <t>г. Чебоксары, просп. Ленина, д. 49</t>
  </si>
  <si>
    <t>г. Чебоксары, просп. Максима Горького, д. 27</t>
  </si>
  <si>
    <t>с. Первое Чурашево, 
ул. Школьная, д.7а</t>
  </si>
  <si>
    <t>пгт Кугеси, 
ул. Первомайская, д. 17</t>
  </si>
  <si>
    <t>г. Канаш, 
ул. Комсомольская, д. 54</t>
  </si>
  <si>
    <t>г. Чебоксары, 
ул. Гузовского, д. 19</t>
  </si>
  <si>
    <t>г. Чебоксары, ул. Гагари-
на Ю., д. 30</t>
  </si>
  <si>
    <t>г. Чебоксары, ул. Кос-
монавта Николаева А.Г., 
д. 51, корп. 2</t>
  </si>
  <si>
    <t>ремонт систем холодного водоснабжения, водоотведения, теплоснабжения, горячего водоснабжения</t>
  </si>
  <si>
    <t>ремонт систем холодного водоснабжения,  теплоснабжения,  горячего водоснабжения,  водоотведения</t>
  </si>
  <si>
    <t>ремонт крыши, систем холодного водоснабжения,  теплоснабжения,  водоотведения</t>
  </si>
  <si>
    <t>ремонт систем  теплоснабжения,  холодного водоснабжения,  электроснабжения,  горячего водоснабжения</t>
  </si>
  <si>
    <t>ремонт систем теплоснабжения, горячего водоснабжения,  водоотведения,  холодного водоснабжения</t>
  </si>
  <si>
    <t>ремонт систем электроснабжения,   водоотведения</t>
  </si>
  <si>
    <t>ремонт систем горячего водоснабжения,  холодного водоснабжения, водоотведения,  теплоснабжения</t>
  </si>
  <si>
    <t>ремонт систем  водоотведения,  теплоснабжения,  горячего водоснабжения,  холодного водоснабжения</t>
  </si>
  <si>
    <t>ремонт систем теплоснабжения,  электроснабжения,  водоотведения</t>
  </si>
  <si>
    <t>ремонт систем  водоотведения, горячего водоснабжения, теплоснабжения, холодного водоснабжения</t>
  </si>
  <si>
    <t>с. Бичурино, ул. Новая, д. 2</t>
  </si>
  <si>
    <t>ремонт системы  водоотведения</t>
  </si>
  <si>
    <t>д. Сутчево, ул. Новая, д. 11</t>
  </si>
  <si>
    <t>с. Бичурино, ул. Новая, д. 4</t>
  </si>
  <si>
    <t>с. Шоршелы, ул. 30 лет Победы, д. 3</t>
  </si>
  <si>
    <t>с. Шоршелы, ул. 30 лет Победы, д. 8</t>
  </si>
  <si>
    <t>ремонт систем теплоснабжения, холодного водоснабжения, водоотведения,  электроснабжения</t>
  </si>
  <si>
    <t>с. Шоршелы, ул. 30 лет Победы, д. 7</t>
  </si>
  <si>
    <t>г. Цивильск, ул. Гоголя, д. 9</t>
  </si>
  <si>
    <t>д. Михайловка, ул. Чапаева, д. 21</t>
  </si>
  <si>
    <t>д. Михайловка, ул. Чапаева, д. 27</t>
  </si>
  <si>
    <t>г. Чебоксары, ул. Энгельса, д. 22</t>
  </si>
  <si>
    <t>г. Чебоксары, ул. Энгельса, д. 36</t>
  </si>
  <si>
    <t>г. Чебоксары, ул. Энгельса, д. 48, корп. 1</t>
  </si>
  <si>
    <t>г. Чебоксары, ул. Энгельса, д. 6</t>
  </si>
  <si>
    <t>г. Чебоксары, ул. Патриса Лумумбы, д. 14</t>
  </si>
  <si>
    <t>г. Чебоксары, ул. Патриса Лумумбы, д. 4</t>
  </si>
  <si>
    <t>г. Чебоксары, ул. Патриса Лумумбы, д. 6, корп. 1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</si>
  <si>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</si>
  <si>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</si>
  <si>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</si>
  <si>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Гузовского, д. 19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</si>
  <si>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</si>
  <si>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</si>
  <si>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</si>
  <si>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ремонт систем холодного водоснабжения,  водоотведения, электроснабжения, теплоснабжения, замена узлов управления и регулирования потребления тепловой энергии</t>
  </si>
  <si>
    <t>ремонт систем водоотведения, холодного водоснабжения</t>
  </si>
  <si>
    <t>ремонт систем электроснабжения,  водоотведения, холодного водоснабжения</t>
  </si>
  <si>
    <t xml:space="preserve"> ремонт системы  водоотведения</t>
  </si>
  <si>
    <t>ремонт систем  водоотведения, электроснабжения</t>
  </si>
  <si>
    <t>ремонт систем  водоотведения, холодного водоснабжения,  электроснабжения, теплоснабжения, замена узлов управления и регулирования потребления тепловой энергии</t>
  </si>
  <si>
    <t>ремонт систем холодного водоснабжения, электроснабжения,  водоотведения</t>
  </si>
  <si>
    <t>ремонт систем электроснабжения, водоотведения, холодного водоснабжения</t>
  </si>
  <si>
    <t>ремонт систем холодного водоснабжения, горячего водоснабжения, водоотведения</t>
  </si>
  <si>
    <t>ремонт крыши, ремонт систем водоотведения, холодного водоснабжения, горячего водоснабжения</t>
  </si>
  <si>
    <t>ремонт систем теплоснабжения, водоотведения, горячего водоснабжения, холодного водоснабжения, замена узлов управления и регулирования потребления тепловой энергии</t>
  </si>
  <si>
    <t>ремонт крыши, подвальных помещений (ремонт отмостки), систем электроснабжения, водоотведения</t>
  </si>
  <si>
    <t>ремонт систем холодного водоснабжения, теплоснабжения,  водоотведения, горячего водоснабжения, замена узлов управления и регулирования потребления тепловой энергии</t>
  </si>
  <si>
    <t>ремонт систем  водоотведения, теплоснабжения, замена узлов управления и регулирования потребления тепловой энергии</t>
  </si>
  <si>
    <t>ремонт систем теплоснабжения, холодного водоснабжения, электроснабжения,  водоотведения,  замена узлов управления и регулирования потребления тепловой энергии</t>
  </si>
  <si>
    <t xml:space="preserve">ремонт систем электроснабжения, холодного водоснабжения,  водоотведения, теплоснабжения, замена узлов управления и регулирования потребления тепловой энергии  </t>
  </si>
  <si>
    <t xml:space="preserve"> ремонт систем  водоотведения, холодного водоснабжения, замена узлов управления и регулирования потребления тепловой энергии</t>
  </si>
  <si>
    <t xml:space="preserve">ремонт систем холодного водоснабжения,  водоотведения, теплоснабжения, замена узлов управления и регулирования потребления тепловой энергии </t>
  </si>
  <si>
    <t>ремонт систем  водоотведения, электроснабжения, теплоснабжения, установка узлов управления и регулирования потребления тепловой энергии</t>
  </si>
  <si>
    <t>ремонт систем водоотведения, холодного водоснабжения, электроснабжения, теплоснабжения, замена узлов управления и регулирования потребления тепловой энергии</t>
  </si>
  <si>
    <t>ремонт систем холодного водоснабжения,  горячего водоснабжения,   водоотведения</t>
  </si>
  <si>
    <t>пгт Урмары, ул. Заводская, 
д. 35</t>
  </si>
  <si>
    <t>пгт Урмары, ул. Заводская, 
д. 43</t>
  </si>
  <si>
    <t>пгт Урмары, 
ул. Механизаторов, д. 2</t>
  </si>
  <si>
    <t>ст. Тюрлема, 
ул. Молодежная, д. 10</t>
  </si>
  <si>
    <t>керам-
зито-
бетон-
ный 
блок</t>
  </si>
  <si>
    <t>ремонт систем горячего водоснабжения, водоотведения, холодного водоснабжения</t>
  </si>
  <si>
    <t>ремонт систем водоотведения, теплоснабжения, замена узлов управления и регулирования потребления тепловой энергии</t>
  </si>
  <si>
    <t>с. Порецкое, ул. Крупской, 
д. 9</t>
  </si>
  <si>
    <t>г. Алатырь, 
ул. Первомайская, д. 78</t>
  </si>
  <si>
    <t>г. Чебоксары, ул. Компо-
зитора Максимова, д. 2/5</t>
  </si>
  <si>
    <t>г. Чебоксары, ул. Кон-
стантина Иванова, д. 17</t>
  </si>
  <si>
    <t>г. Чебоксары, ул. Кон-
стантина Иванова, д. 69</t>
  </si>
  <si>
    <t>г. Чебоксары, ул. Кон-
стантина Иванова, 
д. 76/14</t>
  </si>
  <si>
    <t>г. Чебоксары, 
ул. Космонавта 
Николаева А.Г., д. 12</t>
  </si>
  <si>
    <t>г. Чебоксары, 
ул. Космонавта 
Николаева А.Г., д. 2</t>
  </si>
  <si>
    <t>г. Чебоксары, 
ул. Космонавта 
Николаева А.Г., д. 3</t>
  </si>
  <si>
    <t>г. Чебоксары, 
ул. Космонавта 
Николаева А.Г., д. 47</t>
  </si>
  <si>
    <t>г. Чебоксары, ул. Красина, 
д. 12</t>
  </si>
  <si>
    <t>г. Чебоксары, ул. Петрова, 
д. 3</t>
  </si>
  <si>
    <t>г. Чебоксары, 
ул. Пржевальского, д. 3</t>
  </si>
  <si>
    <t>г. Чебоксары, 
ул. Привокзальная, д. 10</t>
  </si>
  <si>
    <t>г. Чебоксары, ул. Красина, 
д. 16</t>
  </si>
  <si>
    <t>г. Чебоксары, 
просп. Ленина, д. 14</t>
  </si>
  <si>
    <t>г. Чебоксары, 
просп. Ленина, д. 18А</t>
  </si>
  <si>
    <t>г. Чебоксары, просп. Тракторостроителей, 
д. 17/25</t>
  </si>
  <si>
    <t>ремонт крыши, ремонт систем водоотведения, холодного водоснабжения</t>
  </si>
  <si>
    <t>____________________________</t>
  </si>
  <si>
    <t>ремонт систем холодного водоснабжения, теплоснабжения, водоотведения</t>
  </si>
  <si>
    <t>ремонт систем водоотведения, теплоснабжения, холодного водоснабжения</t>
  </si>
  <si>
    <t>ремонт систем водоотведения,  теплоснабжения, электроснабжения, холодного водоснабжения</t>
  </si>
  <si>
    <t>с. Шемурша, ул. Космовского, д. 32</t>
  </si>
  <si>
    <t>с. Шемурша, ул. Космовского, д. 30</t>
  </si>
  <si>
    <t>г. Ядрин, ул. Герцена, д. 18а</t>
  </si>
  <si>
    <t>г. Ядрин, ул. 30 лет Победы, д. 19</t>
  </si>
  <si>
    <t>г. Ядрин, ул. 30 лет Победы, д. 21</t>
  </si>
  <si>
    <t>г. Ядрин, ул. 30 лет Победы, д. 30</t>
  </si>
  <si>
    <t>д. Стрелецкая, ул. 40 лет Победы, д. 141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</si>
  <si>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</si>
  <si>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</si>
  <si>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</si>
  <si>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</si>
  <si>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</si>
  <si>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</si>
  <si>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Шумерля, ул. Ленина, д. 24</t>
  </si>
  <si>
    <t>г. Шумерля, ул. Ленина, д. 32</t>
  </si>
  <si>
    <t>г. Шумерля, ул. Маршала Жукова, д. 19А</t>
  </si>
  <si>
    <t>ремонт систем теплоснабжения, холодного водоснабжения</t>
  </si>
  <si>
    <t>ремонт  систем теплоснабжения,  холодного водоснабжения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</si>
  <si>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</si>
  <si>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</si>
  <si>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</si>
  <si>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</si>
  <si>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ремонт крыши,  системы электроснабжения</t>
  </si>
  <si>
    <t xml:space="preserve">ремонт крыши, системы холодного водоснабжения </t>
  </si>
  <si>
    <t>ремонт  системы  электроснабжения</t>
  </si>
  <si>
    <t>ремонт  системы электроснабжения</t>
  </si>
  <si>
    <t>пгт Урмары, ул. Заводская, д. 35</t>
  </si>
  <si>
    <t>пгт Урмары, ул. Заводская, д. 43</t>
  </si>
  <si>
    <t>с. Красные Четаи, ул. Новая,  д. 7</t>
  </si>
  <si>
    <t>Итого: 6  домов</t>
  </si>
  <si>
    <t>Итого: 10 домов</t>
  </si>
  <si>
    <t xml:space="preserve">ремонт систем горячего водоснабжения,  холодного водоснабжения, теплоснабжения </t>
  </si>
  <si>
    <t>ремонт систем теплоснабжения,  холодного водоснабжения</t>
  </si>
  <si>
    <t>Приложение № 2
к постановлению Кабинета Министров 
Чувашской Республики
от 19.07.2018   № 272</t>
  </si>
  <si>
    <t>Приложение № 1
к постановлению Кабинета Министров 
Чувашской Республики 
от 19.07.2018   № 272</t>
  </si>
  <si>
    <t>с. Первомайское, ул. Лесная, д. 3</t>
  </si>
  <si>
    <t>с. Батырево, ул. Кирова, д. 16</t>
  </si>
  <si>
    <t>с. Батырево, ул. Советская, д. 33</t>
  </si>
  <si>
    <t>с. Батырево, ул. Мичурина, д. 5</t>
  </si>
  <si>
    <t>ремонт крыши, системы  водоотведения</t>
  </si>
  <si>
    <t>ремонт системы водоотведения</t>
  </si>
  <si>
    <t>г. Ядрин, ул. Чапаева, д. 15</t>
  </si>
  <si>
    <t>г. Ядрин, ул. Чапаева, д. 20</t>
  </si>
  <si>
    <t>д. Стрелецкая, ул. 40 лет Победы, д. 139</t>
  </si>
  <si>
    <t>г. Новочебоксарск, проезд Энергетиков, д. 1</t>
  </si>
  <si>
    <t>г. Новочебоксарск, проезд Энергетиков, д. 13</t>
  </si>
  <si>
    <t>ремонт крыши, систем холодного водоснабжения, теплоснабжения,  горячего водоснабжения</t>
  </si>
  <si>
    <t>с. Чурачики, 
ул. Молодежная, д. 7</t>
  </si>
  <si>
    <t>пос. Новое Атлашево,
 ул. Парковая, д. 7</t>
  </si>
  <si>
    <t>с. Ишлеи, ул. Советская, 
д. 5а</t>
  </si>
  <si>
    <t>с. Ишлеи, ул. Советская, 
д. 60</t>
  </si>
  <si>
    <t>с. Ишлеи, ул. Советская, 
д. 62</t>
  </si>
  <si>
    <t>с. Ишлеи, ул. Советская, 
д. 70</t>
  </si>
  <si>
    <t>с. Ишлеи, ул. Советская, 
д. 72</t>
  </si>
  <si>
    <t>с. Шемурша, 
ул. Космовского, д. 32</t>
  </si>
  <si>
    <t>г. Ядрин, ул. Шоссейная, 
д. 63</t>
  </si>
  <si>
    <t>г. Ядрин, ул. Шоссейная, 
д. 67Б</t>
  </si>
  <si>
    <t>пос. Совхозный, 
ул. Заводская, д. 6</t>
  </si>
  <si>
    <t>г. Алатырь, мкр. Стрелка, 
д. 17</t>
  </si>
  <si>
    <t>г. Алатырь, мкр. Стрелка, 
д. 20</t>
  </si>
  <si>
    <t>г. Канаш, просп. Ленина, 
д. 11</t>
  </si>
  <si>
    <t>г. Канаш, просп. Ленина, 
д. 18</t>
  </si>
  <si>
    <t>г. Канаш, просп. Ленина, 
д. 24</t>
  </si>
  <si>
    <t>г. Канаш, просп. Ленина, 
д. 3</t>
  </si>
  <si>
    <t>г. Канаш, просп. Ленина, 
д. 43</t>
  </si>
  <si>
    <t>г. Канаш, просп. Ленина, 
д. 48</t>
  </si>
  <si>
    <t>г. Канаш, просп. Ленина, 
д. 5</t>
  </si>
  <si>
    <t>г. Канаш, просп. Ленина, 
д. 53</t>
  </si>
  <si>
    <t>г. Канаш, просп. Ленина, 
д. 64</t>
  </si>
  <si>
    <t>г. Канаш, просп. Ленина, 
д. 66</t>
  </si>
  <si>
    <t>г. Канаш, просп. Ленина, 
д. 79</t>
  </si>
  <si>
    <t>г. Канаш, просп. Ленина, 
д. 81</t>
  </si>
  <si>
    <t>г. Канаш, просп. Ленина, 
д. 87</t>
  </si>
  <si>
    <t>г. Канаш, просп. Ленина, 
д. 89</t>
  </si>
  <si>
    <t>г. Канаш, ул. Московская, 
д. 16</t>
  </si>
  <si>
    <t>г. Новочебоксарск, 
ул. Винокурова, д. 1</t>
  </si>
  <si>
    <t>г. Новочебоксарск, 
ул. Винокурова, д. 13</t>
  </si>
  <si>
    <t>г. Новочебоксарск, 
ул. Винокурова, д. 28</t>
  </si>
  <si>
    <t>г. Новочебоксарск, 
ул. Винокурова, д. 34</t>
  </si>
  <si>
    <t>г. Новочебоксарск, 
ул. Винокурова, д. 5</t>
  </si>
  <si>
    <t>г. Новочебоксарск, 
ул. Комсомольская, д. 9</t>
  </si>
  <si>
    <t>г. Новочебоксарск, 
ул. Молодежная, д. 16</t>
  </si>
  <si>
    <t>г. Новочебоксарск, 
ул. Молодежная, д. 6</t>
  </si>
  <si>
    <t>г. Новочебоксарск, 
ул. Парковая, д. 37</t>
  </si>
  <si>
    <t>г. Новочебоксарск, 
ул. Советская, д. 26</t>
  </si>
  <si>
    <t>г. Новочебоксарск, 
ул. Терешковой, д. 6</t>
  </si>
  <si>
    <t>г. Новочебоксарск, 
ул. Терешковой, д. 6А</t>
  </si>
  <si>
    <t>г. Новочебоксарск, 
ул. Терешковой, д. 7</t>
  </si>
  <si>
    <t>г. Шумерля, ул. Ленина, 
д. 24</t>
  </si>
  <si>
    <t>г. Шумерля, ул. Ленина, 
д. 32</t>
  </si>
  <si>
    <t>г. Чебоксары, 
просп. Ленина, д. 13</t>
  </si>
  <si>
    <t>г. Чебоксары, 
просп. Ленина, д. 16А</t>
  </si>
  <si>
    <t>г. Чебоксары, 
просп. Ленина, д. 28</t>
  </si>
  <si>
    <t>г. Чебоксары, 
просп. Ленина, д. 49</t>
  </si>
  <si>
    <t>г. Чебоксары, ул. Граж-
данская, д. 60, корп. 1</t>
  </si>
  <si>
    <t>г. Чебоксары, 
ул. Гузовского, д. 30</t>
  </si>
  <si>
    <t>г. Чебоксары, 
ул. Гузовского, д. 42</t>
  </si>
  <si>
    <t>г. Чебоксары, ул. Кирова, 
д. 11</t>
  </si>
  <si>
    <t>г. Чебоксары, ул. Кон-
стантина Иванова, д. 78</t>
  </si>
  <si>
    <t>г. Чебоксары, ул. Кон-
стантина Иванова, д. 82</t>
  </si>
  <si>
    <t>г. Чебоксары, ул. Кон-
стантина Иванова, д. 98</t>
  </si>
  <si>
    <t>г. Чебоксары, 
ул. Кооперативная, д. 4</t>
  </si>
  <si>
    <t>г. Чебоксары, 
ул. Кооперативная, д. 6</t>
  </si>
  <si>
    <t>г. Чебоксары, ул. Кос-
монавта Николаева А.Г., 
д. 12</t>
  </si>
  <si>
    <t>г. Чебоксары, ул. Кос-
монавта Николаева А.Г., 
д. 14</t>
  </si>
  <si>
    <t>г. Чебоксары, ул. Кос-
монавта Николаева А.Г., 
д. 16</t>
  </si>
  <si>
    <t>Шемуршинский район</t>
  </si>
  <si>
    <t>Шемуршинский  район</t>
  </si>
  <si>
    <t>Шумерлинский  район</t>
  </si>
  <si>
    <t>Итого: 1 дом</t>
  </si>
  <si>
    <t>пгт Ибреси, ул. Коминтерна, д. 10</t>
  </si>
  <si>
    <t>пгт Ибреси, ул. Почтовая, д. 1</t>
  </si>
  <si>
    <t>пгт Ибреси, ул. Маресьева, д. 53</t>
  </si>
  <si>
    <t>с. Моргауши, ул. 50 лет Октября, д. 30</t>
  </si>
  <si>
    <t>с. Моргауши, ул. 50 лет Октября, д. 40</t>
  </si>
  <si>
    <t>с. Моргауши, ул. Восточная, д. 6</t>
  </si>
  <si>
    <t>д. Москакасы, ул.Зеленая, д. 1</t>
  </si>
  <si>
    <t>с. Моргауши, ул. 50 лет Октября, д. 22</t>
  </si>
  <si>
    <t>с. Моргауши, ул. 50 лет Октября, д. 42</t>
  </si>
  <si>
    <t>с. Ишлеи, ул. Советская, д. 70</t>
  </si>
  <si>
    <t>с. Ишлеи, ул. Советская, д. 72</t>
  </si>
  <si>
    <t>пгт Кугеси, ул. Шоршелская, д. 3</t>
  </si>
  <si>
    <t>пос. Сюктерка, ул. Волжские Зори, д. 1а</t>
  </si>
  <si>
    <t>ремонт систем горячего водоснабжения,  теплоснабжения,  водоотведения,  холодного водоснабжения</t>
  </si>
  <si>
    <t>ремонт систем холодного водоснабжения,  электроснабжения,  горячего водоснабжения, водоотведения</t>
  </si>
  <si>
    <t>д. Курмыши, ул. 9-й Пятилетки, д. 5</t>
  </si>
  <si>
    <t>пгт Кугеси, ул. Первомайская, д. 17</t>
  </si>
  <si>
    <t>пгт Кугеси, ул. Шоссейная, д. 2а</t>
  </si>
  <si>
    <t>ремонт систем теплоснабжения, водоотведения,  холодного водоснабжения</t>
  </si>
  <si>
    <t>ремонт систем холодного водоснабжения, теплоснабжения</t>
  </si>
  <si>
    <t>ремонт систем  водоотведения,  электроснабжения</t>
  </si>
  <si>
    <t>с. Янтиково, просп .Ленина, д. 26</t>
  </si>
  <si>
    <t>д. Челкумаги, ул. Гагарина, д. 5</t>
  </si>
  <si>
    <t xml:space="preserve">ремонт крыши  </t>
  </si>
  <si>
    <t>ремонт систем  водоотведения, холодного водоснабжения</t>
  </si>
  <si>
    <t>с. Шихазаны, ул. 40 лет Победы, д. 1</t>
  </si>
  <si>
    <t xml:space="preserve">ремонт крыши            </t>
  </si>
  <si>
    <t>ремонт систем водоотведения,  холодного водоснабжения</t>
  </si>
  <si>
    <t>с. Шихазаны, ул. 40 лет Победы, д. 9</t>
  </si>
  <si>
    <t>ремонт систем теплоснабжения,  холодного водоснабжения,  горячего водоснабжения,   водоотведения</t>
  </si>
  <si>
    <t>ремонт систем холодного водоснабжения,  водоотведения, подвальных помещений, замена коллективного (общедомового) прибора учета  холодной воды</t>
  </si>
  <si>
    <t>ремонт систем горячего водоснабжения,  теплоснабжения,    водоотведения, холодного водоснабжения</t>
  </si>
  <si>
    <t>ремонт систем  водоотведения, холодного водоснабжения, горячего водоснабжения, теплоснабжения, замена узлов управления и регулирования потребления тепловой энергии</t>
  </si>
  <si>
    <t xml:space="preserve">ремонт систем теплоснабжения,  холодного водоснабжения,  водоотведения, горячего водоснабжения, замена узлов управления и регулирования потребления тепловой энергии  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</si>
  <si>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</si>
  <si>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</si>
  <si>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 xml:space="preserve">ремонт систем холодного водоснабжения,  водоотведения, заме-
на коллективного (общедомового) прибора учета  холодной воды </t>
  </si>
  <si>
    <t>ремонт крыши, 
систем 
холодного водоснабжения,  водоотведения, теплоснабжения, замена узлов управления и регулирования потребления 
тепловой энергии</t>
  </si>
  <si>
    <t>ремонт крыши, 
систем  водоотведения, электроснабжения</t>
  </si>
  <si>
    <t xml:space="preserve"> ремонт систем  водоотведения, холодного водоснабжения, теплоснабжения</t>
  </si>
  <si>
    <t>г. Шумерля, ул. Котовского, д. 52</t>
  </si>
  <si>
    <t>г. Шумерля, ул. Маршала Жукова, д. 15</t>
  </si>
  <si>
    <t>г. Шумерля, ул. Маршала Жукова, д. 24</t>
  </si>
  <si>
    <t>кирпич, дерево</t>
  </si>
  <si>
    <t>г. Шумерля, ул. Октябрьская, д. 19</t>
  </si>
  <si>
    <t>г. Шумерля, ул. Октябрьская, д. 19А</t>
  </si>
  <si>
    <t>г. Шумерля, ул. Октябрьская, д. 22</t>
  </si>
  <si>
    <t>ремонт крыши, 
систем холодного водоснабжения,  водоотведения, теплоснабжения</t>
  </si>
  <si>
    <t>ремонт крыши, 
систем горячего водоснабжения,  электроснабжения, водоотведения,  холодного водоснабжения</t>
  </si>
  <si>
    <t>ремонт крыши, 
систем теплоснабжения,  горячего водоснабжения, холодного водоснабжения</t>
  </si>
  <si>
    <t>ремонт крыши, 
систем водоотведения, теплоснабжения</t>
  </si>
  <si>
    <t xml:space="preserve">ремонт крыши, 
систем  
водоотведения, холодного водоснабжения, теплоснабжения, замена узлов управления и регулирования потребления 
тепловой энергии </t>
  </si>
  <si>
    <t>ремонт систем электроснабжения, теплоснабжения,  замена узлов управления и регулирования потребления 
тепловой энергии</t>
  </si>
  <si>
    <t>ремонт систем теплоснабжения,   водоотведения, холодного водоснабжения, замена узлов управления и регулирования потребления 
тепловой энергии</t>
  </si>
  <si>
    <t>ремонт крыши, 
систем холодного водоснабжения,  теплоснабжения, замена узлов управления и регулирования потребления 
тепловой энергии</t>
  </si>
  <si>
    <t>ремонт крыши, 
систем 
теплоснабжения,   водоотведения,  замена узлов управления и регулирования потребления 
тепловой энергии</t>
  </si>
  <si>
    <t xml:space="preserve">ремонт систем горячего водоснабжения,  холодного водоснабжения, электроснабжения,  теплоснабжения, замена узлов управления и регулирования потребления 
тепловой энергии </t>
  </si>
  <si>
    <t xml:space="preserve">ремонт систем теплоснабжения,  электроснабжения, холодного водоснабжения,  водоотведения, 
замена 
узлов управления и регулирования потребления 
тепловой энергии  </t>
  </si>
  <si>
    <t>ремонт систем теплоснабжения,  водоотведения, 
замена 
узлов управления и регулирования потребления 
тепловой энергии</t>
  </si>
  <si>
    <t>ремонт крыши, 
систем  
водоотведения,  электроснабжения</t>
  </si>
  <si>
    <t>ремонт крыши, 
систем  
водоотведения,   холодного водоснабжения,   электроснабжения</t>
  </si>
  <si>
    <t>ремонт систем теплоснабжения, холодного водоснабжения, водоотведения, горячего водоснабжения, замена узлов управления и регулирования потребления 
тепловой энергии</t>
  </si>
  <si>
    <t>ремонт крыши, 
замена лифтов и лифтового оборудования, ремонт лифтовых шахт</t>
  </si>
  <si>
    <t>ремонт систем холодного водоснабжения,  водоотведения, горячего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</si>
  <si>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 теплоснабжения, замена узлов управления и регулирования потребления 
тепловой энергии</t>
  </si>
  <si>
    <t>г. Чебоксары, 
бульвар Эгерский, 
д. 5</t>
  </si>
  <si>
    <t>г. Чебоксары, 
пл. И.Ф. Скворцова, д. 3</t>
  </si>
  <si>
    <t>ремонт систем  водоотведения, горячего водоснабжения, холодного водоснабжения, замена узлов управления и регулирования потребления тепловой энергии</t>
  </si>
  <si>
    <t>ремонт систем теплоснабжения, холодного водоснабжения, электроснабжения,  водоотведения</t>
  </si>
  <si>
    <t>г. Чебоксары, просп. Мира, 
д. 26</t>
  </si>
  <si>
    <t>г. Чебоксары, 
ул. 139 Стрелковой дивизии, 
д. 18</t>
  </si>
  <si>
    <t>г. Чебоксары, 
ул. 324 Стрелковой дивизии, 
д. 5</t>
  </si>
  <si>
    <t>г. Чебоксары, 
ул. Гагарина Ю., 
д. 3, корп. 1</t>
  </si>
  <si>
    <t>г. Чебоксары, 
ул. Гагарина Ю., 
д. 3, корп. 2</t>
  </si>
  <si>
    <t>г. Чебоксары, 
ул. Гагарина Ю., д. 5</t>
  </si>
  <si>
    <t>г. Чебоксары, 
ул. Гражданская, д. 60, 
корп. 1</t>
  </si>
  <si>
    <t>г. Чебоксары, ул. Калинина, 
д. 104</t>
  </si>
  <si>
    <t>г. Чебоксары, ул. Калинина, 
д. 104, корп. 1</t>
  </si>
  <si>
    <t>г. Чебоксары, 
ул. Константина Иванова, 
д. 78</t>
  </si>
  <si>
    <t>г. Чебоксары, 
ул. Константина Иванова, 
д. 82</t>
  </si>
  <si>
    <t>г. Чебоксары, 
ул. Константина Иванова, 
д. 98</t>
  </si>
  <si>
    <t>г. Чебоксары, ул. Маршака, 
д. 14</t>
  </si>
  <si>
    <t>г. Чебоксары, ул. Маршака, 
д. 16</t>
  </si>
  <si>
    <t>г. Чебоксары, 
ул. Текстильщиков, д. 19</t>
  </si>
  <si>
    <t>г. Чебоксары, ул. Хузангая, 
д. 2</t>
  </si>
  <si>
    <t>г. Чебоксары, ул. Хузангая, 
д. 32</t>
  </si>
  <si>
    <t>г. Чебоксары, ул. Хузангая, 
д. 7</t>
  </si>
  <si>
    <t>г. Чебоксары, ул. Энгельса, 
д. 38</t>
  </si>
  <si>
    <t>г. Чебоксары, ул. Энгельса, 
д. 48</t>
  </si>
  <si>
    <t>г. Чебоксары, 
проезд Школьный, 
д. 10</t>
  </si>
  <si>
    <t>с. Батырево, ул. Мичурина, 
д. 5</t>
  </si>
  <si>
    <t>пгт Вурнары, 
пер. Тракторный, д. 2а</t>
  </si>
  <si>
    <t>пгт Ибреси, ул. Маресьева, 
д. 53</t>
  </si>
  <si>
    <t>с. Комсомольское, 
мкр. К. Антонова, д. 12</t>
  </si>
  <si>
    <t>г. Мариинский Посад, 
ул. Советская, д. 3</t>
  </si>
  <si>
    <t>с. Первое Чурашево, 
ул. Школьная, д. 7а</t>
  </si>
  <si>
    <t>г. Новочебоксарск, 
ул. Ж. Крутовой, д. 14</t>
  </si>
  <si>
    <t>г. Новочебоксарск, 
ул. Ж. Крутовой, д. 16</t>
  </si>
  <si>
    <t>г. Новочебоксарск, 
ул. Ж. Крутовой, д. 6</t>
  </si>
  <si>
    <t>г. Шумерля, ул. Ленина,   
д. 12</t>
  </si>
  <si>
    <t>г. Чебоксары, ул. Энгельса, 
д. 18</t>
  </si>
  <si>
    <t>г. Чебоксары, ул. Чапаева, 
д. 22</t>
  </si>
  <si>
    <t>г. Чебоксары, ул. Чапаева, 
д. 5</t>
  </si>
  <si>
    <t>г. Чебоксары, ул. Космонавта Николаева А.Г., д. 3</t>
  </si>
  <si>
    <t>пгт Вурнары, 
ул. Чернышевского, д. 4</t>
  </si>
  <si>
    <t>ремонт  крыши, системы электроснабжения</t>
  </si>
  <si>
    <t>пгт Вурнары, 
пер. Тракторный, д. 14</t>
  </si>
  <si>
    <t>пгт Вурнары, пер. Зеленый, 
д. 12</t>
  </si>
  <si>
    <t>ремонт крыши, ремонт системы водоотведения</t>
  </si>
  <si>
    <t>пгт Вурнары, ул. К. Маркса, 
д. 2</t>
  </si>
  <si>
    <t>пгт Вурнары, 
ул. Строительная, д. 9</t>
  </si>
  <si>
    <t>ремонт крыши, 
систем холодного водоснабжения,  водоотведения</t>
  </si>
  <si>
    <t>пгт Ибреси, ул. Дмитрова, 
д. 13</t>
  </si>
  <si>
    <t>утепление фасада</t>
  </si>
  <si>
    <t>с. Шихазаны, ул. 40 лет Победы, д. 7</t>
  </si>
  <si>
    <t>г. Козловка, ул. Лобачевского, д. 20</t>
  </si>
  <si>
    <t>-</t>
  </si>
  <si>
    <t>г. Козловка, ул. Герцена, д. 10</t>
  </si>
  <si>
    <t>5 365,47</t>
  </si>
  <si>
    <t>с. Комсомольское, тер. РТП, д. 15</t>
  </si>
  <si>
    <t>с. Красноармейское, 
ул. Васильева, д. 17</t>
  </si>
  <si>
    <t>с. Красноармейское, 
ул. Г. Степанова, д. 17</t>
  </si>
  <si>
    <t>с. Красные Четаи,
ул. 1-я Заводская, д. 59</t>
  </si>
  <si>
    <t>панель.</t>
  </si>
  <si>
    <t>г. Мариинский Посад, 
ул. Курчатова, д. 7</t>
  </si>
  <si>
    <t>ремонт систем холодного водоснабжения, водоотведения, электроснабжения</t>
  </si>
  <si>
    <t>д. Малое Камаево, 
ул. Лесная, д. 2</t>
  </si>
  <si>
    <t>с. Моргауши, ул. Гагарина, 
д. 20</t>
  </si>
  <si>
    <t>с. Моргауши, ул. Гагарина, 
д. 8</t>
  </si>
  <si>
    <t>с. Моргауши, ул. Красная Площадь, д. 4</t>
  </si>
  <si>
    <t>пгт Урмары, ул. Ленина, д. 51</t>
  </si>
  <si>
    <t>ремонт системы теплоснобжения</t>
  </si>
  <si>
    <t>пгт Урмары, ул. Ленина, д. 35</t>
  </si>
  <si>
    <t>пгт Урмары, ул. Порфирьева, д. 4</t>
  </si>
  <si>
    <t>г. Цивильск, ул. Северная, 
д. 6</t>
  </si>
  <si>
    <t>пгт Кугеси, ул. Геологическая, д. 3</t>
  </si>
  <si>
    <t>пгт Кугеси, ул. К. Маркса, 
д. 110</t>
  </si>
  <si>
    <t>пгт Кугеси, ул. Первомайская, д. 1</t>
  </si>
  <si>
    <t>пгт  Кугеси, ул. Советская, 
д. 59</t>
  </si>
  <si>
    <t>ремонт системы  холодного водоснабжения</t>
  </si>
  <si>
    <t>пгт Кугеси, ул. Советская, 
д. 62а</t>
  </si>
  <si>
    <t>пгт Кугеси, ул. Советская, 
д. 64а</t>
  </si>
  <si>
    <t>пгт Кугеси, ул. Тепличная, 
д. 6</t>
  </si>
  <si>
    <t>пгт Кугеси, ул. Тепличная, 
д. 8</t>
  </si>
  <si>
    <t>пос. Сюктерка, ул. Главная, 
д. 2</t>
  </si>
  <si>
    <t>пос. Новое Атлашево, 
ул. Набережная, д. 3</t>
  </si>
  <si>
    <t>пос. Новое Атлашево, 
ул. Набережная, д. 19</t>
  </si>
  <si>
    <t>пос. Новое Атлашево, 
ул. Набережная, д. 23</t>
  </si>
  <si>
    <t>с. Ишлеи, ул. Садовая, д. 1</t>
  </si>
  <si>
    <t>ремонт системы  горячего водоснабжения</t>
  </si>
  <si>
    <t>д. Новые Тренькасы, 
ул. 12-й  Пятилетки, д. 1</t>
  </si>
  <si>
    <t>д. Новые Тренькасы, 
ул. 12-й  Пятилетки, д. 4</t>
  </si>
  <si>
    <t>г. Ядрин, ул. Чапаева, д. 18</t>
  </si>
  <si>
    <t xml:space="preserve">г. Ядрин, ул. Чапаева, д.14б </t>
  </si>
  <si>
    <t>ремонт крыши, 
систем 
водоотведения, холодного водоснабжения</t>
  </si>
  <si>
    <t xml:space="preserve">г. Ядрин, ул. Тимирязева, 
д. 20 </t>
  </si>
  <si>
    <t>с. Яльчики, ул. Октябрьская, д. 26</t>
  </si>
  <si>
    <t>с. Янтиково, просп. Ленина, д. 10</t>
  </si>
  <si>
    <t>с. Янтиково, 
ул. Строительная, д. 4</t>
  </si>
  <si>
    <t>с. Янтиково, тер. РТП, д. 30</t>
  </si>
  <si>
    <t>ремонт систем  электроснабжения, холодного водоснабжения,  водоотведения</t>
  </si>
  <si>
    <t>г. Алатырь, ул. Грибоедова, 
д. 58А</t>
  </si>
  <si>
    <t>г. Алатырь, ул. 40 лет Победы, д. 102</t>
  </si>
  <si>
    <t>г. Канаш,  ул. Р. Люксембург, д. 24</t>
  </si>
  <si>
    <t>г. Канаш, 30 лет Победы, д. 3</t>
  </si>
  <si>
    <t>г. Новочебоксарск, бульвар Зеленый, д. 31</t>
  </si>
  <si>
    <t>3 015,40</t>
  </si>
  <si>
    <t>ремонт систем горячего,  холодного водоснабжения,  водоотведения</t>
  </si>
  <si>
    <t>г. Новочебоксарск, 
ул. Солнечная, д. 34</t>
  </si>
  <si>
    <t>3 070,60</t>
  </si>
  <si>
    <t>г. Новочебоксарск, 
ул. Комсомольская, д. 21</t>
  </si>
  <si>
    <t>1 976,00</t>
  </si>
  <si>
    <t>ремонт систем теплоснабжения, холодного,  горячего водоснабжения, водоотведения,  электроснабжения</t>
  </si>
  <si>
    <t>г. Новочебоксарск, 
бульвар  Гидростроителей, 
д. 11</t>
  </si>
  <si>
    <t>1 735,50</t>
  </si>
  <si>
    <t>ремонт систем теплоснабжения, горячего,  холодного водоснабжения, электроснабжения</t>
  </si>
  <si>
    <t>г. Новочебоксарск, 
ул. Силикатная, д. 9</t>
  </si>
  <si>
    <t>ремонт  крыши, системы теплоснабжения</t>
  </si>
  <si>
    <t>г. Новочебоксарск, 
ул. Молодежная, д. 10</t>
  </si>
  <si>
    <t>1 276,80</t>
  </si>
  <si>
    <t>ремонт систем горячего,  холодного водоснабжения, водоотведения,  электроснабжения</t>
  </si>
  <si>
    <t>г. Новочебоксарск, 
ул. Советская, д. 18</t>
  </si>
  <si>
    <t>ремонт систем теплоснабжения, горячего, холодного водоснабжения, водоотведения</t>
  </si>
  <si>
    <t>г. Новочебоксарск, 
ул. Советская, д. 30</t>
  </si>
  <si>
    <t>3 564,90</t>
  </si>
  <si>
    <t xml:space="preserve"> ремонт системы теплоснабжения</t>
  </si>
  <si>
    <t>г. Новочебоксарск, 
ул. Молодежная, д. 17</t>
  </si>
  <si>
    <t>ремонт систем холодного, горячего водоснабжения</t>
  </si>
  <si>
    <t>г. Чебоксары, 
ул. Маршака, д. 14, корп. 1</t>
  </si>
  <si>
    <t>г. Чебоксары, ул. Шумилова, д. 29</t>
  </si>
  <si>
    <t>пос. Сосновка, 
ул. Сосновская, д. 69</t>
  </si>
  <si>
    <t>г. Чебоксары, проезд  Школьный, д. 10</t>
  </si>
  <si>
    <t xml:space="preserve"> г. Чебоксары, 
ул. О. Беспалова, д. 4</t>
  </si>
  <si>
    <t xml:space="preserve"> ремонт систем холодного водоснабжения, водоотведения</t>
  </si>
  <si>
    <t>г. Чебоксары, ул. Ленинского Комсомола, д. 40</t>
  </si>
  <si>
    <t>г. Чебоксары, ул. Кадыкова, 
д. 26</t>
  </si>
  <si>
    <t>г. Чебоксары, ул. Энгельса, 
д. 23</t>
  </si>
  <si>
    <t>г. Чебоксары, ул. Маршака, 
д. 8</t>
  </si>
  <si>
    <t>ремонт системы теплоснабжения, замена  узлов управления и регулирования потребления тепловой энергии</t>
  </si>
  <si>
    <t>г. Чебоксары, просп. Тракторостроителей, д. 21</t>
  </si>
  <si>
    <t>г. Чебоксары, 
ул. Пролетарская, д. 10</t>
  </si>
  <si>
    <t>г. Чебоксары, ул. Ленинского Комсомола, д. 36</t>
  </si>
  <si>
    <t>г. Чебоксары, ул. Энгельса, 
д. 13</t>
  </si>
  <si>
    <t>г. Чебоксары, 
ул. 324 Стрелковой
дивизии, д. 12</t>
  </si>
  <si>
    <t xml:space="preserve">ремонт системы электроснабжения </t>
  </si>
  <si>
    <t xml:space="preserve"> г. Чебоксары, 
ул. Декабристов, д. 20, корп. 1</t>
  </si>
  <si>
    <t>г. Чебоксары, ул. Энгельса, 
д. 17</t>
  </si>
  <si>
    <t>г. Чебоксары, просп. Ленина, д. 21</t>
  </si>
  <si>
    <t>ремонт систем холодного водоснабжения, горячего водоснабжения,  водоотведения</t>
  </si>
  <si>
    <t>г. Чебоксары, 
ул. Композитора Максимова, 
д. 6</t>
  </si>
  <si>
    <t>г. Чебоксары, 
ул. Текстильщиков, д. 21</t>
  </si>
  <si>
    <t>г. Чебоксары, ул. Кадыкова, 
д. 2</t>
  </si>
  <si>
    <t>г. Чебоксары, ул. 50 лет Октября, д. 17</t>
  </si>
  <si>
    <t xml:space="preserve">г. Чебоксары, 
ул. Гузовского, д. 1
</t>
  </si>
  <si>
    <t>г. Чебоксары, просп. Мира, 
д. 19</t>
  </si>
  <si>
    <t xml:space="preserve">ремонт системы  водоотведения </t>
  </si>
  <si>
    <t>г. Чебоксары, ул. Ивана Франко, д. 12</t>
  </si>
  <si>
    <t>ремонт системы  водоотведения, подвальных помещений, замена  узлов управления и регулирования потребления тепловой энергии и горячего водоснабжения</t>
  </si>
  <si>
    <t>г. Чебоксары, ул. Красина, 
д. 10</t>
  </si>
  <si>
    <t>г. Чебоксары, 
ул. Кукшумская, д. 21,
корп. 1</t>
  </si>
  <si>
    <t>г. Чебоксары, проезд  Школьный, д. 4</t>
  </si>
  <si>
    <t>ремонт крыши,  системы теплоснабжения, замена узлов управления и регулирования потребления тепловой энергии</t>
  </si>
  <si>
    <t>пгт Вурнары, пер. Зеленый, д. 12</t>
  </si>
  <si>
    <t>пгт Вурнары, ул. К. Маркса, д. 2</t>
  </si>
  <si>
    <t>г. Козловка, 
ул. Лобачевского, д. 20</t>
  </si>
  <si>
    <t>г. Козловка, ул. Герцена, 
д. 10</t>
  </si>
  <si>
    <t>с. Моргауши, ул. Гагарина, д. 20</t>
  </si>
  <si>
    <t>с. Моргауши, ул. Гагарина, д. 8</t>
  </si>
  <si>
    <t>пгт Урмары, ул. Ленина, 
д. 51</t>
  </si>
  <si>
    <t>пгт Урмары, ул. Ленина, 
д. 35</t>
  </si>
  <si>
    <t>пгт Урмары, 
ул. Порфирьева, д. 4</t>
  </si>
  <si>
    <t>пгт Кугеси, 
ул. Геологическая, д. 3</t>
  </si>
  <si>
    <t>пгт Кугеси, 
ул. Первомайская, д. 1</t>
  </si>
  <si>
    <t>пос. Сюктерка, ул. Главная, д. 2</t>
  </si>
  <si>
    <t xml:space="preserve">г. Ядрин, ул. Чапаева, д. 14б </t>
  </si>
  <si>
    <t>г. Алатырь, ул. Грибоедова, д. 58А</t>
  </si>
  <si>
    <t>г. Канаш,  
ул. Р. Люксембург, д. 24</t>
  </si>
  <si>
    <t>г. Канаш, 30 лет Победы, 
д. 3</t>
  </si>
  <si>
    <t>г. Чебоксары, ул. Маршака, д. 14, корп. 1</t>
  </si>
  <si>
    <t>г. Чебоксары, 
ул. Ленинского Комсомола, 
д. 40</t>
  </si>
  <si>
    <t>г. Чебоксары, ул. Кадыкова, д. 26</t>
  </si>
  <si>
    <t>г. Чебоксары, ул. Энгельса, д. 23</t>
  </si>
  <si>
    <t>г. Чебоксары, ул. Маршака, д. 8</t>
  </si>
  <si>
    <t>г. Чебоксары, 
ул. Ленинского Комсомола, 
д. 36</t>
  </si>
  <si>
    <t>г. Чебоксары, 
ул. Ленинского Комсомола, 
д. 44</t>
  </si>
  <si>
    <t>г. Чебоксары, ул. Энгельса, д. 13</t>
  </si>
  <si>
    <t>г. Чебоксары, 
ул. 324 Стрелковой 
дивизии, д. 12</t>
  </si>
  <si>
    <t xml:space="preserve"> г. Чебоксары, 
ул. Декабристов, 
д. 20, корп. 1</t>
  </si>
  <si>
    <t>г. Чебоксары, ул. Энгельса, д. 17</t>
  </si>
  <si>
    <t>г. Чебоксары, 
просп. Ленина, д. 21</t>
  </si>
  <si>
    <t>г. Чебоксары, 
ул. Композитора 
Максимова, д. 6</t>
  </si>
  <si>
    <t>г. Чебоксары, ул. Кадыкова, д. 2</t>
  </si>
  <si>
    <t>г. Чебоксары, просп. Мира, д. 19</t>
  </si>
  <si>
    <t>г. Чебоксары, 
ул. Кукшумская, 
д. 21, корп. 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</si>
  <si>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</si>
  <si>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</si>
  <si>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</si>
  <si>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</si>
  <si>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</si>
  <si>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</si>
  <si>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</si>
  <si>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</si>
  <si>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</si>
  <si>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</si>
  <si>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</si>
  <si>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</si>
  <si>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</si>
  <si>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</si>
  <si>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</si>
  <si>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</si>
  <si>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</si>
  <si>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</si>
  <si>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</si>
  <si>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</si>
  <si>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</si>
  <si>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</si>
  <si>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</si>
  <si>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</si>
  <si>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</si>
  <si>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</si>
  <si>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</si>
  <si>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</si>
  <si>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</si>
  <si>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</si>
  <si>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Итого: 10  домов</t>
  </si>
  <si>
    <t>Итого: 8  домов</t>
  </si>
  <si>
    <t>Итого:  7  домов</t>
  </si>
  <si>
    <t>Итого:  11 домов</t>
  </si>
  <si>
    <t>Итого: 24 дома</t>
  </si>
  <si>
    <t>Итого:  8 домов</t>
  </si>
  <si>
    <t>Итого:  4 дома</t>
  </si>
  <si>
    <t xml:space="preserve">Итого: 11 домов </t>
  </si>
  <si>
    <t>Итого:  30 домов</t>
  </si>
  <si>
    <t>Итого:  26 домов</t>
  </si>
  <si>
    <t>Итого:  134 дома</t>
  </si>
  <si>
    <t>Всего: 321 дом</t>
  </si>
  <si>
    <t xml:space="preserve">Итого за 2018–2020 годы: 740 домов </t>
  </si>
  <si>
    <t>г. Шумерля, 
ул. Октябрьская, д. 19</t>
  </si>
  <si>
    <t>г. Шумерля, 
ул. Октябрьская, д. 19А</t>
  </si>
  <si>
    <t>г. Шумерля, 
ул. Октябрьская, д. 22</t>
  </si>
  <si>
    <t>г. Чебоксары, 
просп. Ленина, д. 3</t>
  </si>
  <si>
    <t>г. Чебоксары, 
просп. Ленина, д. 52</t>
  </si>
  <si>
    <t>г. Чебоксары, 
пер. Заводской, д. 4</t>
  </si>
  <si>
    <t>г. Чебоксары, 
просп. Ленина, д. 19</t>
  </si>
  <si>
    <t>г. Чебоксары, 
просп. Ленина, д. 27</t>
  </si>
  <si>
    <t>г. Чебоксары, 
просп. Ленина, д. 29</t>
  </si>
  <si>
    <t>г. Чебоксары, 
просп. Ленина, д. 32</t>
  </si>
  <si>
    <t>г. Чебоксары, 
просп. Ленина, д. 34</t>
  </si>
  <si>
    <t>г. Чебоксары, 
просп. Ленина, д. 34А</t>
  </si>
  <si>
    <t>г. Чебоксары, 
просп. Ленина, д. 35</t>
  </si>
  <si>
    <t>г. Чебоксары, 
просп. Ленина, д. 36</t>
  </si>
  <si>
    <t>г. Чебоксары, 
просп. Ленина, д. 42</t>
  </si>
  <si>
    <t>г. Чебоксары, 
просп. Ленина, д. 44</t>
  </si>
  <si>
    <t>г. Чебоксары, 
просп. Ленина, д. 46</t>
  </si>
  <si>
    <t>г. Цивильск, ул. Гоголя, 
д. 9</t>
  </si>
  <si>
    <t>д. Михайловка, ул. Чапаева, 
д. 27</t>
  </si>
  <si>
    <t>д. Михайловка, ул. Чапаева, 
д. 21</t>
  </si>
  <si>
    <t>с. Чурачики, ул. Заводская, 
д. 2</t>
  </si>
  <si>
    <t>с. Чурачики, ул. Заводская, 
д. 3</t>
  </si>
  <si>
    <t>с. Чурачики, ул. Заводская, 
д. 9</t>
  </si>
  <si>
    <t>с. Ишлеи, ул. Советская, 
д. 47</t>
  </si>
  <si>
    <t>с. Ишлеи, ул. Советская, 
д. 49</t>
  </si>
  <si>
    <t>г. Ядрин, ул. Некрасова, 
д. 17б</t>
  </si>
  <si>
    <t>г. Ядрин, ул. Шоссейная, 
д. 116</t>
  </si>
  <si>
    <t>с. Янтиково, просп. Ленина, 
д. 31</t>
  </si>
  <si>
    <t>г. Алатырь, мкр. Стрелка, 
д. 15</t>
  </si>
  <si>
    <t>г. Алатырь, ул. Урицкого, 
д. 33</t>
  </si>
  <si>
    <t>г. Алатырь, мкр. Стрелка, 
д. 1</t>
  </si>
  <si>
    <t xml:space="preserve">г. Алатырь, мкр. Стрелка,  
д. 32 </t>
  </si>
  <si>
    <t>г. Алатырь, мкр. Стрелка, 
д. 23</t>
  </si>
  <si>
    <t xml:space="preserve">г. Алатырь, ул. Стрелецкая, 
д. 109 </t>
  </si>
  <si>
    <t>г. Алатырь, ул. Горького, 
д. 36</t>
  </si>
  <si>
    <t>г. Канаш, просп. Ленина, 
д. 27</t>
  </si>
  <si>
    <t>г. Канаш, просп. Ленина, 
д. 40</t>
  </si>
  <si>
    <t>г. Канаш, просп. Ленина, 
д. 42</t>
  </si>
  <si>
    <t>г. Канаш, просп. Ленина, 
д. 46</t>
  </si>
  <si>
    <t>г. Канаш, просп. Ленина, 
д. 50</t>
  </si>
  <si>
    <t>г. Канаш, просп. Ленина, 
д. 55</t>
  </si>
  <si>
    <t>г. Канаш, просп. Ленина,
 д. 59</t>
  </si>
  <si>
    <t>г. Канаш, просп. Ленина, 
д. 62</t>
  </si>
  <si>
    <t>г. Канаш, просп. Ленина, 
д. 67</t>
  </si>
  <si>
    <t>г. Канаш, просп. Ленина, 
д. 68</t>
  </si>
  <si>
    <t>г. Канаш, просп. Ленина, 
д. 71</t>
  </si>
  <si>
    <t>г. Канаш, просп. Ленина, 
д. 75</t>
  </si>
  <si>
    <t>г. Канаш, просп. Ленина, 
д. 77</t>
  </si>
  <si>
    <t>г. Канаш, просп. Ленина, 
д. 83</t>
  </si>
  <si>
    <t>г. Канаш, ул. Московская, 
д. 10</t>
  </si>
  <si>
    <t>г. Канаш, ул. Московская, 
д. 7</t>
  </si>
  <si>
    <t>г. Канаш, ул. Пушкина, 
д. 32</t>
  </si>
  <si>
    <t>г. Канаш, ул. Пушкина, 
д. 42</t>
  </si>
  <si>
    <t>г. Канаш, ул. Пушкина, 
д. 44</t>
  </si>
  <si>
    <t>г. Канаш, ул. Пушкина, 
д. 46</t>
  </si>
  <si>
    <t>г. Канаш, ул. Пушкина, 
д. 56</t>
  </si>
  <si>
    <t>г. Чебоксары, 
просп. Ленина, д. 59</t>
  </si>
  <si>
    <t>г. Чебоксары, 
просп. Ленина, д. 53</t>
  </si>
  <si>
    <t>г. Чебоксары, 
просп. Мира, д. 42</t>
  </si>
  <si>
    <t>г. Чебоксары, 
ул. Гагарина Ю., д. 17</t>
  </si>
  <si>
    <t>г. Чебоксары, 
ул. Гагарина Ю., д. 3</t>
  </si>
  <si>
    <t>пгт Ибреси, ул. Энгельса, 
д. 15</t>
  </si>
  <si>
    <t>с. Комсомольское, 
ул. Заводская, д. 41А</t>
  </si>
  <si>
    <t>с. Красноармейское, 
ул. Ленина, д. 31</t>
  </si>
  <si>
    <t>с. Красноармейское, 
ул. Ленина, д. 57</t>
  </si>
  <si>
    <t>с. Красноармейское, 
ул. Ленина, д. 66</t>
  </si>
  <si>
    <t>с. Красные Четаи, 
ул. Советская, д. 4а</t>
  </si>
  <si>
    <t xml:space="preserve">г. Мариинский Посад, 
ул. Курчатова, д. 6 </t>
  </si>
  <si>
    <t>г. Канаш, ул. Крупской, д. 7</t>
  </si>
  <si>
    <t>605,41 </t>
  </si>
  <si>
    <t>ст. Тюрлема, ул. Ленина, д. 3</t>
  </si>
  <si>
    <t>ст. Тюрлема, ул. Ленина, д. 4</t>
  </si>
  <si>
    <t>ст. Тюрлема, ул. Ленина, д. 7</t>
  </si>
  <si>
    <t>г. Козловка, ул. Рабочая, д. 3</t>
  </si>
  <si>
    <t>ремонт крыши, ремонт систем водоотведения,  холодного водоснабжения</t>
  </si>
  <si>
    <t>ремонт крыши,  системы теплоснабжения</t>
  </si>
  <si>
    <t>105</t>
  </si>
  <si>
    <t>106</t>
  </si>
  <si>
    <t>107</t>
  </si>
  <si>
    <t>108</t>
  </si>
  <si>
    <t>109</t>
  </si>
  <si>
    <t>110</t>
  </si>
  <si>
    <t>679,40 </t>
  </si>
  <si>
    <t>689,00 </t>
  </si>
  <si>
    <t>г. Козловка, ул. Карла Маркса, д. 18</t>
  </si>
  <si>
    <t>г. Козловка, ул. Карла Маркса, д. 24</t>
  </si>
  <si>
    <t>г. Козловка, ул. Маяковского, д. 2</t>
  </si>
  <si>
    <t>г. Козловка, ул. Герцена, д. 9</t>
  </si>
  <si>
    <t>ст. Тюрлема, ул. Ленина, д. 8</t>
  </si>
  <si>
    <t>ст. Тюрлема, ул. Молодежная, д. 11</t>
  </si>
  <si>
    <t>ст. Тюрлема, ул. Молодежная, д. 12</t>
  </si>
  <si>
    <t>Всего: 212 домов</t>
  </si>
  <si>
    <t>Итого:  5 домов</t>
  </si>
  <si>
    <t>Итого: 6 домов</t>
  </si>
  <si>
    <t>с. Шихазаны, ул. СХТ, д. 13</t>
  </si>
  <si>
    <t>ремонт  систем теплоснабжения, электроснабжения</t>
  </si>
  <si>
    <t>ремонт крыши, системы горячего водоснабжения</t>
  </si>
  <si>
    <t>ремонт крыши,  систем холодного водоснабжения, водоотведения</t>
  </si>
  <si>
    <t>ремонт крыши,  систем холодного водоснабжения,  водоотведения</t>
  </si>
  <si>
    <t>ремонт крыши, системы теплоснабжения, замена узлов управления и регулирования потребления 
тепловой энергии</t>
  </si>
  <si>
    <t>ремонт крыши,  систем водоотведения,  холодного водоснабжения</t>
  </si>
  <si>
    <t>ремонт крыши, систем  водоотведения, холодного водоснабжения</t>
  </si>
  <si>
    <t>ремонт крыши, систем водоотведения,  холодного водоснабжения</t>
  </si>
  <si>
    <t>ремонт крыши,  системы теплоснабжения, замена узлов управления и регулирования потребления 
тепловой энергии</t>
  </si>
  <si>
    <t>ремонт крыши, систем  водоотведения, теплоснабжения</t>
  </si>
  <si>
    <t>ремонт крыши,  систем холодного водоснабжения, водоотведения,  электроснабжения</t>
  </si>
  <si>
    <t>ремонт крыши,  систем холодного водоснабжения,  теплоснабжения,    водоотведения, горячего водоснабжения</t>
  </si>
  <si>
    <t>ремонт крыши,  системы холодного водоснабжения</t>
  </si>
  <si>
    <t>с. Яльчики, ул. Андреева, д. 6</t>
  </si>
  <si>
    <t>г. Чебоксары, ул. Космонавта Николаева А.Г., д. 40, корп. 1</t>
  </si>
  <si>
    <t>г. Чебоксары, ул. Космонавта Николаева А.Г., д. 47</t>
  </si>
  <si>
    <t xml:space="preserve"> 1967</t>
  </si>
  <si>
    <t>г. Чебоксары, ул. Космонавта Николаева А.Г., д. 5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</si>
  <si>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</si>
  <si>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</si>
  <si>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7, корп. 2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</si>
  <si>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</si>
  <si>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</si>
  <si>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8, корп. 1</t>
  </si>
  <si>
    <t>г. Чебоксары, ул. Т. Кривова, д. 14</t>
  </si>
  <si>
    <t>г. Чебоксары, ул. Т. Кривова, д. 17</t>
  </si>
  <si>
    <t>г. Чебоксары, ул. Т. Кривова, д. 7</t>
  </si>
  <si>
    <t>спецсчет</t>
  </si>
  <si>
    <t>г. Чебоксары, ул. Хевешская, д. 25</t>
  </si>
  <si>
    <t>г. Чебоксары, ул. Шумилова, д. 19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</si>
  <si>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</si>
  <si>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</si>
  <si>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</si>
  <si>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</si>
  <si>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</si>
  <si>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</si>
  <si>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Яблочкова, д. 14</t>
  </si>
  <si>
    <t>1956</t>
  </si>
  <si>
    <t>г. Чебоксары, ул. Розы Люксембург, д. 3</t>
  </si>
  <si>
    <t>1997</t>
  </si>
  <si>
    <t>7,8,9</t>
  </si>
  <si>
    <t>ремонт фасада (утепление)</t>
  </si>
  <si>
    <t>г. Чебоксары, бульвар Эгерский, д. 14</t>
  </si>
  <si>
    <t>г. Чебоксары, проезд Школьный, д. 10</t>
  </si>
  <si>
    <t>замена лифтов и лифтового оборудования, ремонт лифтовых шахт</t>
  </si>
  <si>
    <t xml:space="preserve">ремонт системы холодного водоснабжения, замена коллективного (общедомового) прибора учета  холодной воды </t>
  </si>
  <si>
    <t>ремонт фасада (утепление), системы электроснабжения, замена узлов управления и регулирования потребления тепловой энергии</t>
  </si>
  <si>
    <t>ремонт крыши, ремонт системы теплоснабжения, замена узлов управления и регулирования потребления тепловой энергии</t>
  </si>
  <si>
    <t>ремонт подвальных помещений, системы теплоснабжения, замена узлов управления и регулирования потребления тепловой энергии</t>
  </si>
  <si>
    <t>ремонт крыши, подвальных помещений (ремонт отмостки), системы электроснабжения</t>
  </si>
  <si>
    <t>г. Чебоксары, ул. Николая Ильбекова, д. 3</t>
  </si>
  <si>
    <t>г. Чебоксары, ул. Николая Ильбекова, д. 7</t>
  </si>
  <si>
    <t>г. Чебоксары, ул. Мичмана Павлова, д. 2</t>
  </si>
  <si>
    <t>г. Чебоксары, ул. Мичмана Павлова, д. 16</t>
  </si>
  <si>
    <t>г. Чебоксары, ул. Ашмарина, д. 12</t>
  </si>
  <si>
    <t>г. Чебоксары, просп. Ленина, д. 56</t>
  </si>
  <si>
    <t>г. Чебоксары, просп. Ленина, д. 55</t>
  </si>
  <si>
    <t>г. Чебоксары, бульвар Эгерский, д. 22</t>
  </si>
  <si>
    <t>г. Новочебоксарск, 
ул. Ж. Крутовой, д. 11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</si>
  <si>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</si>
  <si>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</si>
  <si>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</si>
  <si>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Итого:  1 дом</t>
  </si>
  <si>
    <t>Итого по городу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</si>
  <si>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</si>
  <si>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</si>
  <si>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</si>
  <si>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</si>
  <si>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</si>
  <si>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</si>
  <si>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</si>
  <si>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</si>
  <si>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</si>
  <si>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</si>
  <si>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</si>
  <si>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</si>
  <si>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</si>
  <si>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</si>
  <si>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</si>
  <si>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</si>
  <si>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</si>
  <si>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</si>
  <si>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</si>
  <si>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</si>
  <si>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</si>
  <si>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</si>
  <si>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</si>
  <si>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</si>
  <si>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</si>
  <si>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</si>
  <si>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</si>
  <si>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</si>
  <si>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</si>
  <si>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</si>
  <si>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Урмарский район</t>
  </si>
  <si>
    <t>Канашский  район</t>
  </si>
  <si>
    <t>Козловский  район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</si>
  <si>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</si>
  <si>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</si>
  <si>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</si>
  <si>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</si>
  <si>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</si>
  <si>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Батыревский  район</t>
  </si>
  <si>
    <t>ремонт системы электроснабжения</t>
  </si>
  <si>
    <t>Цивильский район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</si>
  <si>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</si>
  <si>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</si>
  <si>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</si>
  <si>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</si>
  <si>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</si>
  <si>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</si>
  <si>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</si>
  <si>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</si>
  <si>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</si>
  <si>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</si>
  <si>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</si>
  <si>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на счете рег. оператора</t>
  </si>
  <si>
    <t>Мариинско-Посадский район</t>
  </si>
  <si>
    <t>Моргаушский район</t>
  </si>
  <si>
    <t>Порецкий  район</t>
  </si>
  <si>
    <t>Порецкий район</t>
  </si>
  <si>
    <t>Янтиковский  район</t>
  </si>
  <si>
    <t>Ядринский район</t>
  </si>
  <si>
    <t>Ядринский  район</t>
  </si>
  <si>
    <t>Ибресинский  район</t>
  </si>
  <si>
    <t>Аликовский  район</t>
  </si>
  <si>
    <t>г. Алатырь</t>
  </si>
  <si>
    <t>г. Канаш</t>
  </si>
  <si>
    <t>г.  Новочебоксарск</t>
  </si>
  <si>
    <t>г.  Чебоксары</t>
  </si>
  <si>
    <t>г. Новочебоксарск</t>
  </si>
  <si>
    <t>г. Шумерля</t>
  </si>
  <si>
    <t>г. Чебоксары</t>
  </si>
  <si>
    <t>Чебоксарский район</t>
  </si>
  <si>
    <t>Чебоксарский  район</t>
  </si>
  <si>
    <t>Комсомольский район</t>
  </si>
  <si>
    <t xml:space="preserve">Итого по району 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</si>
  <si>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</si>
  <si>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</si>
  <si>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</si>
  <si>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г. Чебоксары, 
ул. Кременского, д. 30</t>
  </si>
  <si>
    <t>г. Чебоксары, 
ул. Ленинградская, д. 21</t>
  </si>
  <si>
    <t>г. Чебоксары, ул. Ленин-
ского Комсомола, д. 44</t>
  </si>
  <si>
    <t>г. Чебоксары, ул. Петрова, 
д. 2</t>
  </si>
  <si>
    <t>г. Чебоксары, 
ул. Пржевальского, д. 7</t>
  </si>
  <si>
    <t>г. Чебоксары, 
ул. М.А. Сапожникова, д. 6</t>
  </si>
  <si>
    <t>г. Чебоксары, ул. Чапаева, 
д. 20</t>
  </si>
  <si>
    <t>г. Чебоксары, ул. Эльгера, 
д. 28</t>
  </si>
  <si>
    <t>г. Чебоксары, ул. Эльгера, 
д. 8</t>
  </si>
  <si>
    <t>г. Чебоксары, 
ул. Гагарина Ю., д. 36</t>
  </si>
  <si>
    <t>г. Чебоксары, 
ул. Гагарина Ю., д. 51</t>
  </si>
  <si>
    <t>г. Чебоксары, 
ул. Гражданская, д. 58</t>
  </si>
  <si>
    <t>г. Чебоксары, 
ул. Гузовского, д. 24</t>
  </si>
  <si>
    <t>г. Чебоксары, 
ул. Дзержинского, д. 16</t>
  </si>
  <si>
    <t>г. Чебоксары, 
ул. Короленко, д. 12</t>
  </si>
  <si>
    <t>г. Чебоксары, 
ул. Короленко, д. 14</t>
  </si>
  <si>
    <t>г. Чебоксары, 
ул. Ленинградская, д. 31</t>
  </si>
  <si>
    <t>г. Чебоксары, 
ул. Ленинского Комсомола, д. 20</t>
  </si>
  <si>
    <t>г. Чебоксары, 
ул. М.А. Сапожникова, д. 14</t>
  </si>
  <si>
    <t>г. Чебоксары, ул. Петрова, 
д. 5</t>
  </si>
  <si>
    <t>г. Чебоксары, 
ул. Петрова, д. 7</t>
  </si>
  <si>
    <t>г. Чебоксары, 
ул. Пржевальского, д. 5</t>
  </si>
  <si>
    <t>г. Чебоксары, 
ул. Пржевальского, д. 9</t>
  </si>
  <si>
    <t>г. Чебоксары, 
ул. Привокзальная, д. 12</t>
  </si>
  <si>
    <t>г. Чебоксары, 
ул. Привокзальная, д. 8</t>
  </si>
  <si>
    <t>г. Чебоксары, 
ул. Т. Кривова, д. 14</t>
  </si>
  <si>
    <t>г. Чебоксары, 
ул. Т. Кривова, д. 17</t>
  </si>
  <si>
    <t>г. Чебоксары, 
ул. Т. Кривова, д. 7</t>
  </si>
  <si>
    <t>г. Чебоксары, 
ул. Хевешская, д. 25</t>
  </si>
  <si>
    <t>г. Чебоксары, ул. Эльгера, 
д. 32</t>
  </si>
  <si>
    <t>г. Чебоксары, ул. Эльгера, 
д. 34</t>
  </si>
  <si>
    <t>г. Чебоксары, ул. Эльгера, 
д. 6</t>
  </si>
  <si>
    <t>г. Чебоксары, 
ул. Энергетиков, д. 22</t>
  </si>
  <si>
    <t>г. Чебоксары, 
ул. Энергетиков, д. 24</t>
  </si>
  <si>
    <t>г. Чебоксары, 
ул. Энергетиков, д. 28</t>
  </si>
  <si>
    <t>г. Чебоксары, 
ул. Ярославская, д. 42</t>
  </si>
  <si>
    <t>пос. Октябрьский, 
ул. Лесхозная, д. 22</t>
  </si>
  <si>
    <t>с. Аликово, ул. Гагарина, 
д. 29 Б</t>
  </si>
  <si>
    <t>с. Аликово, ул. Советская, 
д. 36/1</t>
  </si>
  <si>
    <t>с. Аликово, ул. Гагарина, 
д. 41</t>
  </si>
  <si>
    <t>с. Батырево, ул. Кирова, 
д. 16</t>
  </si>
  <si>
    <t>пгт Вурнары, 
ул. А. Иванова, д. 2</t>
  </si>
  <si>
    <t>пгт Вурнары, ул. Ленина, 
д. 117</t>
  </si>
  <si>
    <t>пгт Вурнары, 
ул. Чернышевского, д. 5</t>
  </si>
  <si>
    <t>пгт Ибреси, 
ул. Кооперативная, д. 31</t>
  </si>
  <si>
    <t>с. Шихазаны, 
ул. В.П.  Епифанова, д. 2</t>
  </si>
  <si>
    <t>г. Козловка, 
ул. Лобачевского, д. 9</t>
  </si>
  <si>
    <t>с. Комсомольское, 
мкр. К. Антонова, д. 1</t>
  </si>
  <si>
    <t>с. Комсомольское, 
мкр. К. Антонова, д. 6</t>
  </si>
  <si>
    <t>с. Красноармейское, 
ул. Ленина, д. 71</t>
  </si>
  <si>
    <t>с. Красноармейское, 
ул. Ленина, д. 73</t>
  </si>
  <si>
    <t>с. Красноармейское, 
ул. Ленина, д. 78</t>
  </si>
  <si>
    <t>д. Янгильдино, тер. РТП, 
д. 5</t>
  </si>
  <si>
    <t>г. Мариинский Посад, 
ул. Котовского, д. 37</t>
  </si>
  <si>
    <t>г. Мариинский Посад, 
ул. Ломоносова, д. 10</t>
  </si>
  <si>
    <t>д. Москакасы, ул. Зеленая, 
д. 1</t>
  </si>
  <si>
    <t>с. Большой Сундырь, 
ул. Новая,  д. 14</t>
  </si>
  <si>
    <t>с. Порецкое, 
ул. Комсомольская, д. 6</t>
  </si>
  <si>
    <t>пгт Урмары, ул. Ленина, 
д. 29</t>
  </si>
  <si>
    <t>пгт Урмары, ул. Ленина, 
д. 47</t>
  </si>
  <si>
    <t>с. Богатырево, 
ул. Восточная, д. 1</t>
  </si>
  <si>
    <t>с. Игорвары, 
ул. Молодежная, д. 6</t>
  </si>
  <si>
    <t>с. Игорвары, 
ул. Молодежная, д. 8</t>
  </si>
  <si>
    <t>г. Новочебоксарск, 
ул. 10 Пятилетки, д. 46</t>
  </si>
  <si>
    <t>г. Чебоксары, 
просп. И.Я. Яковлева, 
д. 10, корп. 1</t>
  </si>
  <si>
    <t>г. Чебоксары, 
просп. И.Я. Яковлева, 
д. 8, корп. 1</t>
  </si>
  <si>
    <t>ремонт систем электроснабжения,  холодного водоснабжения</t>
  </si>
  <si>
    <t xml:space="preserve">ремонт крыши                                               </t>
  </si>
  <si>
    <t xml:space="preserve">ремонт крыши,  систем холодного водоснабжения, теплоснабжения, электроснабжения </t>
  </si>
  <si>
    <t>г. Чебоксары,
просп. Максима Горького, 
д. 25</t>
  </si>
  <si>
    <t>ремонт систем  водоотведения, теплоснабжения, замена узлов управления и регулирования потребления 
тепловой энергии</t>
  </si>
  <si>
    <t>ремонт систем теплоснабжения,  водоотведения,  электроснабжения, замена узлов управления и регулирования потребления 
тепловой энергии</t>
  </si>
  <si>
    <t>с. Юнга, ул. Центральная, 
д. 35</t>
  </si>
  <si>
    <t>с. Большой Сундырь, 
ул. Новая,  д. 1</t>
  </si>
  <si>
    <t>с. Порецкое, ул. Ленина, 
д. 163</t>
  </si>
  <si>
    <t>г. Чебоксары, ул. Богдана Хмельницкого, д. 72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</si>
  <si>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</si>
  <si>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</si>
  <si>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</si>
  <si>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К. Маркса, д. 33</t>
  </si>
  <si>
    <t>г. Чебоксары, ул. К. Маркса, д. 42</t>
  </si>
  <si>
    <t>г. Чебоксары, ул. К. Маркса, д. 62</t>
  </si>
  <si>
    <t>г. Чебоксары, ул. Калинина, д. 104</t>
  </si>
  <si>
    <t>г. Чебоксары, ул. Калинина, д. 104, корп. 1</t>
  </si>
  <si>
    <t>г. Чебоксары, ул. Космонавта Николаева А.Г., д. 16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</si>
  <si>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</si>
  <si>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</si>
  <si>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</si>
  <si>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Мичмана Павлова, д. 4, корп. 1</t>
  </si>
  <si>
    <t>г. Чебоксары, ул. Плеханова, д. 11/16</t>
  </si>
  <si>
    <t>г. Чебоксары, ул. Рихарда Зорге, д. 1</t>
  </si>
  <si>
    <t>г. Чебоксары, ул. Рихарда Зорге, д. 11</t>
  </si>
  <si>
    <t>г. Чебоксары, ул. Совхозная (пос. Лапсары), д. 6</t>
  </si>
  <si>
    <t>ремонт фундамента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</si>
  <si>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</si>
  <si>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</si>
  <si>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</si>
  <si>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</si>
  <si>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Хузангая, д. 7</t>
  </si>
  <si>
    <t>г. Чебоксары, ул. Шумилова, д. 23</t>
  </si>
  <si>
    <t>г. Чебоксары, ул. Шумилова, д. 27</t>
  </si>
  <si>
    <t>г. Чебоксары, ул. Шумилова, д. 31</t>
  </si>
  <si>
    <t>г. Чебоксары, ул. Энгельса, д. 38</t>
  </si>
  <si>
    <t>г. Чебоксары, ул. Энгельса, д. 48</t>
  </si>
  <si>
    <t>г. Чебоксары, ул. Яблочкова, д. 10</t>
  </si>
  <si>
    <t>ремонт крыши, ремонт системы электроснабжения</t>
  </si>
  <si>
    <t>ремонт крыши, системы электроснабжения, замена узлов управления и регулирования потребления тепловой энергии</t>
  </si>
  <si>
    <t>ремонт крыши, фасада, системы электроснабжения</t>
  </si>
  <si>
    <t>г. Чебоксары, ул. Энгельса, д. 20</t>
  </si>
  <si>
    <t>с. Порецкое, ул. Ульянова, 
д. 139</t>
  </si>
  <si>
    <t>пгт Урмары, ул. Заводская, 
д. 27</t>
  </si>
  <si>
    <t>пгт Урмары, ул. Заводская, 
д. 45</t>
  </si>
  <si>
    <t>д. Таушкасы, ул. Школьная, 
д. 7А</t>
  </si>
  <si>
    <t>с. Чурачики, ул. Заводская, 
д. 12</t>
  </si>
  <si>
    <t>с. Чурачики, ул. Заводская, 
д. 4</t>
  </si>
  <si>
    <t>д. Чиршкасы (Сирмапосинского с/п), 
ул. 11  Пятилетки, д. 2</t>
  </si>
  <si>
    <t>пгт Кугеси, ул. Шоссейная, 
д. 2а</t>
  </si>
  <si>
    <t>пос. Новое Атлашево, 
ул. 70 лет Октября, д. 3</t>
  </si>
  <si>
    <t>г. Канаш, пер. Спортивный, 
д. 2</t>
  </si>
  <si>
    <t>г. Новочебоксарск, 
ул. Комсомольская, д. 11</t>
  </si>
  <si>
    <t>г. Новочебоксарск, 
ул. Комсомольская, д. 15</t>
  </si>
  <si>
    <t>г. Новочебоксарск, 
ул. Комсомольская, д. 3</t>
  </si>
  <si>
    <t>г. Новочебоксарск, 
ул. Коммунистическая, 
д. 35</t>
  </si>
  <si>
    <t>ремонт систем электроснабжения,  водоотведения</t>
  </si>
  <si>
    <t>г. Чебоксары, ул. Ашмарина, д. 10Б</t>
  </si>
  <si>
    <t>2009</t>
  </si>
  <si>
    <t>г. Чебоксары, ул. Ашмарина, д. 2</t>
  </si>
  <si>
    <t>г. Чебоксары, ул. Ашмарина, д. 4</t>
  </si>
  <si>
    <t>г. Чебоксары, ул. Ашмарина, д. 40</t>
  </si>
  <si>
    <t>1958</t>
  </si>
  <si>
    <t>г. Чебоксары, ул. Ашмарина, д. 44</t>
  </si>
  <si>
    <t>г. Чебоксары, ул. Ашмарина, д. 6</t>
  </si>
  <si>
    <t>г. Чебоксары, ул. Богдана Хмельницкого, д. 48, корп. 1</t>
  </si>
  <si>
    <t>г. Чебоксары, ул. Бондарева, д. 15</t>
  </si>
  <si>
    <t>3-4</t>
  </si>
  <si>
    <t>г. Чебоксары, ул. Гузовского, д. 24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</si>
  <si>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</si>
  <si>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</si>
  <si>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</si>
  <si>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35</t>
  </si>
  <si>
    <t>г. Чебоксары, ул. К. Маркса, д. 51</t>
  </si>
  <si>
    <t>г. Чебоксары, ул. Короленко, д. 10</t>
  </si>
  <si>
    <t>г. Чебоксары, ул. Короленко, д. 12</t>
  </si>
  <si>
    <t xml:space="preserve"> 1965</t>
  </si>
  <si>
    <t>г. Чебоксары, ул. Короленко, д. 14</t>
  </si>
  <si>
    <t xml:space="preserve"> 1971</t>
  </si>
  <si>
    <t>г. Чебоксары, ул. Космонавта Николаева А.Г., д. 12</t>
  </si>
  <si>
    <t xml:space="preserve"> 1961</t>
  </si>
  <si>
    <t>г. Чебоксары, ул. Космонавта Николаева А.Г., д. 2</t>
  </si>
  <si>
    <t xml:space="preserve"> 1959</t>
  </si>
  <si>
    <t>ремонт системы газоснабжения</t>
  </si>
  <si>
    <t>г. Новочебоксарск,
ул. Ж. Крутовой, д. 13</t>
  </si>
  <si>
    <t>ремонт систем теплоснабжения,  холодного водоснабжения, водоотведения,  замена коллективного (общедомового) прибора учета потребления тепловой энергии</t>
  </si>
  <si>
    <t>ремонт систем водоотведения, электроснабжения</t>
  </si>
  <si>
    <t>ремонт систем водоотведения, электроснабжения, холодного водоснабжения</t>
  </si>
  <si>
    <t>ремонт систем водоотведения, электроснабжения,  холодного водоснабжения,  теплоснабжения</t>
  </si>
  <si>
    <t>ремонт систем холодного водоснабжения, водоотведения,  теплоснабжения</t>
  </si>
  <si>
    <t>ремонт систем холодного водоснабжения, водоотведения, теплоснабжения</t>
  </si>
  <si>
    <t>ремонт систем холодного водоснабжения,  водоотведения, электроснабжения,  теплоснабжения</t>
  </si>
  <si>
    <t>ремонт систем водоотведения, теплоснабжения</t>
  </si>
  <si>
    <t xml:space="preserve">ремонт системы водоотведения </t>
  </si>
  <si>
    <t>ремонт систем горячего водоснабжения, холодного водоснабжения, теплоснабжения, водоотведения</t>
  </si>
  <si>
    <t>ремонт систем теплоснабжения,  водоотведения,  электроснабжения</t>
  </si>
  <si>
    <t>ремонт систем горячего водоснабжения,  холодного водоснабжения,  теплоснабжения, водоотведения</t>
  </si>
  <si>
    <t>ремонт систем горячего водоснабжения,  холодного водоснабжения, теплоснабжения,  водоотведения</t>
  </si>
  <si>
    <t>ремонт систем водоотведения,  электроснабжения</t>
  </si>
  <si>
    <t>ремонт систем горячего водоснабжения,  холодного водоснабжения,  теплоснабжения,  водоотведения</t>
  </si>
  <si>
    <t>ремонт систем холодного водоснабжения,  водоотведения,  электроснабжения, горячего водоснабжения</t>
  </si>
  <si>
    <t>1961</t>
  </si>
  <si>
    <t>ремонт системы теплоснабжения и замена узлов управления и регулирования потребления тепловой энергии</t>
  </si>
  <si>
    <t>1965</t>
  </si>
  <si>
    <t>1972</t>
  </si>
  <si>
    <t>1970</t>
  </si>
  <si>
    <t>ремонт и утепление фасада</t>
  </si>
  <si>
    <t xml:space="preserve">ремонт крыши, системы водоотведения                                               </t>
  </si>
  <si>
    <t>г. Чебоксары, бульвар Эгерский, д. 28</t>
  </si>
  <si>
    <t>г. Чебоксары, бульвар Эгерский, д. 33</t>
  </si>
  <si>
    <r>
      <t xml:space="preserve">П Е Р Е Ч Е Н Ь
многоквартирных домов, расположенных на территории Чувашской Республики, в отношении которых в 2018–2020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</si>
  <si>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с. Батырево, просп. Ленина, 
д. 53</t>
  </si>
  <si>
    <t>пгт Вурнары, ул. Ленина, 
д. 107</t>
  </si>
  <si>
    <t>пгт Вурнары, ул. Советская, 
д. 10</t>
  </si>
  <si>
    <t>ст. Тюрлема, ул. Ленина, 
д. 1</t>
  </si>
  <si>
    <t>ст. Тюрлема, ул. Лесная, 
д. 4</t>
  </si>
  <si>
    <t>ст. Тюрлема, ул. Ленина, 
д. 5</t>
  </si>
  <si>
    <t>г. Козловка, ул. Ленкина, 
д. 7</t>
  </si>
  <si>
    <t>д. Челкумаги, ул. Гагарина, 
д. 5</t>
  </si>
  <si>
    <t>с. Красноармейское, 
ул. Г. Степанова, д. 34</t>
  </si>
  <si>
    <t>с. Порецкое, ул. Ленина, 
д. 157</t>
  </si>
  <si>
    <t>г. Чебоксары, 
просп. 9-й Пятилетки, 
д. 4А</t>
  </si>
  <si>
    <t>ремонт систем электроснабжения, холодного водоснабжения, теплоснабжения, замена узлов управления и регулирования потребления 
тепловой энергии</t>
  </si>
  <si>
    <t>ремонт крыши, 
систем 
электроснабжения, холодного водоснабжения, теплоснабжения и замена узлов управления и регулирования потребления 
тепловой энергии</t>
  </si>
  <si>
    <t>г. Чебоксары, 
ул. Композитора Максимова, 
д. 2/5</t>
  </si>
  <si>
    <t>г. Чебоксары, 
ул. Константина Иванова, 
д. 17</t>
  </si>
  <si>
    <t>ремонт системы теплоснабжения, замена узлов управления и регулирования потребления 
тепловой энергии</t>
  </si>
  <si>
    <t>ремонт систем  водоотведения, электроснабжения, теплоснабжения, замена узлов управления и регулирования потребления 
тепловой энергии</t>
  </si>
  <si>
    <t>ремонт крыши, 
систем
водоотведения, электроснабжения, холодного водоснабжения</t>
  </si>
  <si>
    <t>ремонт крыши, 
систем
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</si>
  <si>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</si>
  <si>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ремонт систем холодного водоснабжения, теплоснабжения, замена узлов управления и регулирования потребления 
тепловой энергии</t>
  </si>
  <si>
    <t>ремонт крыши, ремонт систем электроснабжения,  теплоснабжения,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</si>
  <si>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теплоснабжения, замена узлов управления и регулирования потребления 
тепловой энергии</t>
  </si>
  <si>
    <t>ремонт систем  водоотведения, электроснабжения, холодного водоснабжения, теплоснабжения, замена узлов управления и регулирования потребления 
тепловой энергии</t>
  </si>
  <si>
    <t>ремонт крыши,  систем электроснабжения, горячего водоснабжения,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</si>
  <si>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</si>
  <si>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</si>
  <si>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ремонт крыши, 
систем
холодного водоснабжения, водоотведения</t>
  </si>
  <si>
    <t>г. Цивильск, ул. Никитина, 
д. 10</t>
  </si>
  <si>
    <t>пос. Новое Атлашево, 
ул. Парковая, д. 7</t>
  </si>
  <si>
    <t>ремонт крыши, 
систем  
водоотведения, холодного водоснабжения, горячего водоснабжения, теплоснабжения, замена узлов управления и регулирования потребления 
тепловой энергии</t>
  </si>
  <si>
    <t>г. Чебоксары, просп. Ленина, д. 3</t>
  </si>
  <si>
    <t>1950</t>
  </si>
  <si>
    <t>г. Чебоксары, просп. Ленина, д. 52</t>
  </si>
  <si>
    <t>1964</t>
  </si>
  <si>
    <t>г. Чебоксары, бульвар Купца Ефремова, д.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</si>
  <si>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</si>
  <si>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</si>
  <si>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</si>
  <si>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</si>
  <si>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</si>
  <si>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</si>
  <si>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пер. Заводской, д. 4</t>
  </si>
  <si>
    <t>1960</t>
  </si>
  <si>
    <t>г. Чебоксары, просп. 9-й Пятилетки, д. 2А</t>
  </si>
  <si>
    <t>1975</t>
  </si>
  <si>
    <t>г. Чебоксары, просп. 9-й Пятилетки, д. 4А</t>
  </si>
  <si>
    <t>1974</t>
  </si>
  <si>
    <t>1973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</si>
  <si>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</si>
  <si>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</si>
  <si>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</si>
  <si>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</si>
  <si>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1963</t>
  </si>
  <si>
    <t>г. Чебоксары, просп. Ленина, д. 34</t>
  </si>
  <si>
    <t>г. Чебоксары, просп. Ленина, д. 34А</t>
  </si>
  <si>
    <t xml:space="preserve"> 1963</t>
  </si>
  <si>
    <t>г. Чебоксары, просп. Ленина, д. 35</t>
  </si>
  <si>
    <t>2013</t>
  </si>
  <si>
    <t>г. Чебоксары, просп. Ленина, д. 36</t>
  </si>
  <si>
    <t>1959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</si>
  <si>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</si>
  <si>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</si>
  <si>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</si>
  <si>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51, корп. 1</t>
  </si>
  <si>
    <t>г. Чебоксары, просп. Ленина, д. 53</t>
  </si>
  <si>
    <t>г. Чебоксары, просп. Ленина, д. 59</t>
  </si>
  <si>
    <t>г. Канаш, просп. Ленина, 
д. 37</t>
  </si>
  <si>
    <t>г. Новочебоксарск, 
пер. Химиков, д. 1</t>
  </si>
  <si>
    <t>г. Новочебоксарск, 
пер. Химиков, д. 2</t>
  </si>
  <si>
    <t>г. Новочебоксарск, 
пер. Химиков, д. 3</t>
  </si>
  <si>
    <t>г. Новочебоксарск, 
пер. Химиков, д. 4</t>
  </si>
  <si>
    <t>г. Новочебоксарск, 
пер. Химиков, д. 5</t>
  </si>
  <si>
    <t>г. Новочебоксарск, 
пер. Химиков, д. 6</t>
  </si>
  <si>
    <t>г. Новочебоксарск, 
ул. Ж. Крутовой, д. 13</t>
  </si>
  <si>
    <t>г. Новочебоксарск, 
ул. Коммунистическая, д. 14</t>
  </si>
  <si>
    <t>г. Новочебоксарск, 
ул. Коммунистическая, д. 16</t>
  </si>
  <si>
    <t>г. Новочебоксарск, 
ул. Молодежная, д. 14</t>
  </si>
  <si>
    <t>г. Новочебоксарск, 
ул. Терешковой, д. 21</t>
  </si>
  <si>
    <t>г. Шумерля, 
пер. Банковский, д. 8</t>
  </si>
  <si>
    <t>г. Шумерля, 
ул. Ленина, д. 12</t>
  </si>
  <si>
    <t>г. Чебоксары, 
ул. Космонавта 
Николаева А.Г., д. 5</t>
  </si>
  <si>
    <t>г. Чебоксары, 
ул. Космонавта 
Николаева А.Г., д. 40, 
корп. 1</t>
  </si>
  <si>
    <t>г. Чебоксары, 
просп. Ленина, д. 56</t>
  </si>
  <si>
    <t>г. Чебоксары, 
просп. Ленина, д. 55</t>
  </si>
  <si>
    <t>г. Шумерля, 
ул. Октябрьская, д. 17</t>
  </si>
  <si>
    <t>г. Чебоксары, ул. Кос-
монавта Николаева А.Г., 
д. 30, корп. 1</t>
  </si>
  <si>
    <t>г. Чебоксары, ул. Кос-
монавта Николаева А.Г., 
д. 32</t>
  </si>
  <si>
    <t>г. Чебоксары, ул. Кос-
монавта Николаева А.Г., 
д. 41</t>
  </si>
  <si>
    <t>ремонт систем теплоснабжения,   водоотведения,  горячего водоснабжения,  холодного водоснабжения</t>
  </si>
  <si>
    <t>ремонт систем водоотведения,  горячего водоснабжения,   электроснабжения,  холодного водоснабжения</t>
  </si>
  <si>
    <t xml:space="preserve">ремонт систем теплоснабжения и замена узлов управления и регулирования потребления тепловой энергии, холодного водоснабжения,  горячего водоснабжения, замена узлов управления и регулирования потребления горячего водоснабжения,   водоотведения </t>
  </si>
  <si>
    <t>ремонт  систем холодного водоснабжения,  водоотведения</t>
  </si>
  <si>
    <t>ремонт систем  водоотведения, электроснабжения,  теплоснабжения, замена узлов управления и регулирования потребления тепловой энергии</t>
  </si>
  <si>
    <t xml:space="preserve">ремонт систем  водоотведения, теплоснабжения </t>
  </si>
  <si>
    <t xml:space="preserve">ремонт системы теплоснабжения </t>
  </si>
  <si>
    <t xml:space="preserve">ремонт систем теплоснабжения,  водоотведения,  горячего водоснабжения,  холодного водоснабжения </t>
  </si>
  <si>
    <t xml:space="preserve">ремонт систем горячего водоснабжения,   электроснабжения,   водоотведения, холодного водоснабжения </t>
  </si>
  <si>
    <t>ремонт систем холодного водоснабжения,  теплоснабжения,   водоотведения,  горячего водоснабжения</t>
  </si>
  <si>
    <t>ремонт систем горячего водоснабжения, теплоснабжения, холодного водоснабжения</t>
  </si>
  <si>
    <t>2018 год</t>
  </si>
  <si>
    <t>г. Канаш, ул. Пушкина, д. 42</t>
  </si>
  <si>
    <t>г. Цивильск, ул. Никитина, д. 10</t>
  </si>
  <si>
    <t>г. Цивильск, ул. Юбилейная, д. 13/2</t>
  </si>
  <si>
    <t>86</t>
  </si>
  <si>
    <t>87</t>
  </si>
  <si>
    <t>ремонт систем холодного водоснабжения,  горячего водоснабжения, водоотведения</t>
  </si>
  <si>
    <t>ремонт крыши, 
систем 
водоотведения, холодного водоснабжения, теплоснабжения, замена узлов управления и регулирования потребления 
тепловой энергии</t>
  </si>
  <si>
    <t>переустройство плоской крыши на скатную крышу</t>
  </si>
  <si>
    <t>Всего: 207 домов</t>
  </si>
  <si>
    <t>г. Канаш, ул. Крупской, д. 9</t>
  </si>
  <si>
    <t>ремонт систем теплоснабжения, электроснабжения</t>
  </si>
  <si>
    <t>пгт  Ибреси, ул. Маресьева, д. 51</t>
  </si>
  <si>
    <t>пгт  Ибреси, ул. Маресьева, д. 9</t>
  </si>
  <si>
    <t>д. Курмыши, ул. 9  Пятилетки, д. 5</t>
  </si>
  <si>
    <t>ремонт систем теплоснабжения, холодного водоснабжения, водоотведения</t>
  </si>
  <si>
    <t>ремонт систем теплоснабжения, водоотведения, электроснабжения</t>
  </si>
  <si>
    <t>пгт Урмары, ул. Заводская, д. 38</t>
  </si>
  <si>
    <t>Итого:  3  дома</t>
  </si>
  <si>
    <t>пгт Урмары, ул. Заводская, д. 27</t>
  </si>
  <si>
    <t>пгт Урмары, ул. Заводская, д. 45</t>
  </si>
  <si>
    <t>Итого:  2  дома</t>
  </si>
  <si>
    <t>ремонт систем электроснабжения,  водоотведения, теплоснабжения</t>
  </si>
  <si>
    <t>с. Аликово, ул. Октябрьская, д. 17</t>
  </si>
  <si>
    <t>Итого: 5  домов</t>
  </si>
  <si>
    <t>Итого: 9 домов</t>
  </si>
  <si>
    <t>Итого:  9 домов</t>
  </si>
  <si>
    <t>Итого:  3 дома</t>
  </si>
  <si>
    <t>Итого: 3  дома</t>
  </si>
  <si>
    <t>Итого: 1  дом</t>
  </si>
  <si>
    <t xml:space="preserve">Итого: 4  дома </t>
  </si>
  <si>
    <t>Итого:  13 домов</t>
  </si>
  <si>
    <t>Итого: 19 домов</t>
  </si>
  <si>
    <t>г. Чебоксары, 
ул. Короленко, д. 10</t>
  </si>
  <si>
    <t>г. Чебоксары, 
ул. Чапаева, д. 5</t>
  </si>
  <si>
    <t>Ибресинский район</t>
  </si>
  <si>
    <t>г. Ядрин, 
ул. Красноармейская, д. 8а</t>
  </si>
  <si>
    <t>г. Алатырь, 
ул. Первомайская,  д. 78</t>
  </si>
  <si>
    <t>г. Чебоксары, ул. Гагари-
на Ю., д. 3, корп. 1</t>
  </si>
  <si>
    <t>г. Чебоксары, ул. Гагари-
на Ю., д. 3, корп. 2</t>
  </si>
  <si>
    <t>г. Чебоксары, ул. Гагари-
на Ю., д. 5</t>
  </si>
  <si>
    <t>г. Чебоксары, 
ул. Хевешская, д. 31А</t>
  </si>
  <si>
    <t>г. Чебоксары, 
ул. Хевешская, д. 5</t>
  </si>
  <si>
    <t>г. Чебоксары, просп. Мира, д. 26</t>
  </si>
  <si>
    <t>г. Чебоксары, ул. Ашмарина, д. 36</t>
  </si>
  <si>
    <t>г. Чебоксары, бульвар Эгерский, д. 53</t>
  </si>
  <si>
    <t>ремонт системы электроснабжения, замена лифтов и лифтового оборудования, ремонт лифтовых шахт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</si>
  <si>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</si>
  <si>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</si>
  <si>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</si>
  <si>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</si>
  <si>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Чебоксары, просп. 9-й Пятилетки, д. 20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</si>
  <si>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</si>
  <si>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</si>
  <si>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</si>
  <si>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</si>
  <si>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</si>
  <si>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</si>
  <si>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</si>
  <si>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</si>
  <si>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</si>
  <si>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</si>
  <si>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24, корп. 1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</si>
  <si>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</si>
  <si>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</si>
  <si>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</si>
  <si>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Богдана Хмельницкого, д. 81</t>
  </si>
  <si>
    <t>замена лифтов и лифтового оборудования, ремонт системы электроснабжения</t>
  </si>
  <si>
    <t>г. Чебоксары, ул. Гузовского, д. 1</t>
  </si>
  <si>
    <t>15</t>
  </si>
  <si>
    <t>г. Чебоксары, ул. Гузовского, д. 15, корп. 1</t>
  </si>
  <si>
    <t>г. Чебоксары, ул. Гузовского, д. 17</t>
  </si>
  <si>
    <t>17</t>
  </si>
  <si>
    <t>г. Чебоксары, ул. Ивана Франко, д. 18</t>
  </si>
  <si>
    <t>г. Чебоксары, ул. К. Маркса, д. 44</t>
  </si>
  <si>
    <t>г. Чебоксары, ул. Космонавта Николаева А.Г., д. 30, корп. 1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</si>
  <si>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</si>
  <si>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</si>
  <si>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Космонавта Николаева А.Г., д. 51, корп. 2</t>
  </si>
  <si>
    <t>г. Чебоксары, ул. Мате Залка, д. 16</t>
  </si>
  <si>
    <t>г. Чебоксары, ул. Мате Залка, д. 16, корп. 1</t>
  </si>
  <si>
    <t>9,12</t>
  </si>
  <si>
    <t>г. Чебоксары, ул. Мичмана Павлова, д. 58</t>
  </si>
  <si>
    <t>г. Чебоксары, ул. Совхозная (пос. Лапсары), д. 12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</si>
  <si>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</si>
  <si>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</si>
  <si>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</si>
  <si>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</si>
  <si>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</si>
  <si>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</si>
  <si>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бульвар Эгерский, д. 25</t>
  </si>
  <si>
    <t>г. Чебоксары, просп. Ленина, д. 25</t>
  </si>
  <si>
    <t xml:space="preserve">ремонт системы электроснабжения, подвальных помещений (ремонт отмостков), энергетическое обследование </t>
  </si>
  <si>
    <t>ремонт систем теплоснабжения,  горячего водоснабжения,  холодного водоснабжения, замена узлов управления и регулирования потребления тепловой энергии</t>
  </si>
  <si>
    <t>Итого:  25  домов</t>
  </si>
  <si>
    <t>Итого:  7 домов</t>
  </si>
  <si>
    <t>Итого:  77 домов</t>
  </si>
  <si>
    <t>Итого:  17 домов</t>
  </si>
  <si>
    <t>Итого: 7 домов</t>
  </si>
  <si>
    <t>Итого:  19  домов</t>
  </si>
  <si>
    <t>Итого:  16 домов</t>
  </si>
  <si>
    <t>Итого:  83 дома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</si>
  <si>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</si>
  <si>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</si>
  <si>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</si>
  <si>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</si>
  <si>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</si>
  <si>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</si>
  <si>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</si>
  <si>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</si>
  <si>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</si>
  <si>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Всего по Чувашской Республике за 2020 год</t>
  </si>
  <si>
    <t>Всего по Чувашской Республике за 2019 год</t>
  </si>
  <si>
    <t>Всего по Чувашской Республике за 2018 год</t>
  </si>
  <si>
    <t>Итого по Чувашской Республике</t>
  </si>
  <si>
    <t>ремонт систем горячего водоснабжения, холодного водоснабжения, водоотведения, теплоснабжения, замена узлов управления и регулирования потребления тепловой энергии</t>
  </si>
  <si>
    <t>ремонт систем горячего водоснабжения,  водоотведения, холодного водоснабжения</t>
  </si>
  <si>
    <t>ремонт систем горячего водоснабжения,   водоотведения,  холодного водоснабжения</t>
  </si>
  <si>
    <t>г. Чебоксары, 
бульвар Эгерский, д. 57</t>
  </si>
  <si>
    <t>г. Чебоксары, просп. Мира, 
д. 28</t>
  </si>
  <si>
    <t>г. Чебоксары, просп. Мира, 
д. 29</t>
  </si>
  <si>
    <t>г. Чебоксары, просп. Мира, 
д. 30</t>
  </si>
  <si>
    <t>г. Чебоксары, просп. Мира, 
д. 44</t>
  </si>
  <si>
    <t>г. Чебоксары, 
просп. Тракторостроителей, 
д. 17/25</t>
  </si>
  <si>
    <t>г. Чебоксары, 
проезд Мясокомбинатский, 
д. 16</t>
  </si>
  <si>
    <t>г. Чебоксары, 
ул. Гагарина Ю., д. 30</t>
  </si>
  <si>
    <t>г. Чебоксары, 
ул. Гражданская, д. 58, 
корп. 1</t>
  </si>
  <si>
    <t>г. Чебоксары, 
ул. Гражданская, д. 62/1</t>
  </si>
  <si>
    <t>г. Чебоксары, 
ул. Гражданская, д. 66</t>
  </si>
  <si>
    <t>г. Чебоксары, ул. Хузангая, 
д. 17</t>
  </si>
  <si>
    <t>г. Чебоксары, ул. Хузангая, 
д. 21</t>
  </si>
  <si>
    <t>г. Чебоксары, ул. Хузангая, 
д. 25</t>
  </si>
  <si>
    <t>г. Чебоксары, ул. Хузангая, 
д. 27</t>
  </si>
  <si>
    <t>г. Чебоксары, ул. Хузангая, 
д. 29</t>
  </si>
  <si>
    <t>г. Чебоксары, ул. Эльменя, 
д. 3</t>
  </si>
  <si>
    <t>г. Чебоксары, ул. Энгельса, 
д. 40</t>
  </si>
  <si>
    <t>г. Чебоксары, 
бульвар Эгерский, д. 25</t>
  </si>
  <si>
    <t>Мини-
маль-
ный 
раз-
мер 
фонда 
капи-
таль-
ного 
ремон-
та  
(для 
домов, 
выбрав-
ших спец-
счет)</t>
  </si>
  <si>
    <t xml:space="preserve">Приложение № 1
к республиканскому краткосрочному плану реализации 
в 2018–2020 годах Республиканской программы капитального ремонта общего имущества в многоквартирных домах, расположенных на территории Чувашской Республики, 
на 2014–2043 годы                                                                                       </t>
  </si>
  <si>
    <t>пгт Вурнары, 
ул. Чернышевского, д. 12</t>
  </si>
  <si>
    <t>пгт Вурнары, 
ул. Чернышевского, д. 14</t>
  </si>
  <si>
    <t>г. Мариинский Посад, 
ул. Курчатова, д. 6</t>
  </si>
  <si>
    <t>д. Эльбарусово, 
ул. Центральная, д. 5</t>
  </si>
  <si>
    <t>с. Порецкое, ул. Ульянова, 
д. 133</t>
  </si>
  <si>
    <t xml:space="preserve">ремонт крыши, 
систем 
электроснабжения, водоотведения,  холодного водоснабжения </t>
  </si>
  <si>
    <t>с. Русские Алгаши, 
ул. Октябрьская, д. 9, 
корп. 1</t>
  </si>
  <si>
    <t xml:space="preserve">г. Алатырь, ул. Московская, 
д. 175 </t>
  </si>
  <si>
    <t>г. Канаш, просп. К. Маркса, 
д. 8</t>
  </si>
  <si>
    <t>ремонт крыши, 
систем 
теплоснабжения, холодного водоснабжения</t>
  </si>
  <si>
    <t>ремонт крыши, 
систем 
теплоснабжения, водоотведения</t>
  </si>
  <si>
    <t>г. Новочебоксарск, 
ул. Коммунистическая, 
д. 14</t>
  </si>
  <si>
    <t>г. Новочебоксарск, 
ул. Коммунистическая, 
д. 16</t>
  </si>
  <si>
    <t>г. Новочебоксарск, 
ул. 10 Пятилетки, д.  54</t>
  </si>
  <si>
    <t>г. Новочебоксарск, 
ул. 10 Пятилетки, д.  46</t>
  </si>
  <si>
    <t>г. Шумерля, 
ул. Интернациональная, 
д. 14</t>
  </si>
  <si>
    <t>ремонт крыши, 
систем холодного 
водоснабжения,  теплоснабжения</t>
  </si>
  <si>
    <t>ремонт крыши, 
систем 
холодного водоснабжения, водоотведения, теплоснабжения</t>
  </si>
  <si>
    <t>ремонт крыши, 
систем 
холодного водоснабжения, водоотведения, теплоснабжения и замена узлов управления и регулирования потребления 
тепловой энергии</t>
  </si>
  <si>
    <t>г. Чебоксары, 
просп. Максима Горького, 
д. 21</t>
  </si>
  <si>
    <t>г. Чебоксары, просп. Мира, 
д. 42</t>
  </si>
  <si>
    <t>ремонт систем холодного водоснабжения, электроснабжения, теплоснабжения, водоотведения, замена узлов управления и регулирования потребления тепловой энергии</t>
  </si>
  <si>
    <t>г. Чебоксары, 
ул. Константина Иванова, 
д. 69</t>
  </si>
  <si>
    <t>г. Чебоксары, 
ул. Константина Иванова, 
д. 76/14</t>
  </si>
  <si>
    <t>ремонт крыши, 
систем 
водоотведения, электроснабжения, холодного водоснабжения</t>
  </si>
  <si>
    <t>г. Чебоксары, 
ул. Ленинградская, д. 14</t>
  </si>
  <si>
    <t>г. Чебоксары, 
ул. М.А. Сапожникова, 
д. 14</t>
  </si>
  <si>
    <t>г. Цивильск, ул. Шоссейная, д. 16</t>
  </si>
  <si>
    <t>Итого:  12 домов</t>
  </si>
  <si>
    <t>г. Цивильск, ул. Юбилейная, д. 9</t>
  </si>
  <si>
    <t xml:space="preserve">ремонт системы холодного водоснабжения </t>
  </si>
  <si>
    <t xml:space="preserve">Итого: 3 дома </t>
  </si>
  <si>
    <t>с. Шихазаны, ул. 40 лет Победы, д. 2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</si>
  <si>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</si>
  <si>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</si>
  <si>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</si>
  <si>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г. Алатырь, ул. Московская, 
д. 60</t>
  </si>
  <si>
    <t>г. Канаш, ул. Московская, 
д. 15</t>
  </si>
  <si>
    <t>г. Шумерля, 
ул. Интернациональная, 
д. 12</t>
  </si>
  <si>
    <t>г. Шумерля, 
ул. Интернациональная, 
д. 16</t>
  </si>
  <si>
    <t>г. Шумерля, 
ул. Интернациональная, 
д. 31</t>
  </si>
  <si>
    <t>г. Чебоксары, 
бульвар Эгерский, 
д. 22</t>
  </si>
  <si>
    <t>г. Чебоксары, 
бульвар Эгерский, 
д. 28</t>
  </si>
  <si>
    <t>г. Чебоксары, 
бульвар Эгерский, 
д. 33</t>
  </si>
  <si>
    <t>пгт Вурнары, ул. Ленина, 
д. 144</t>
  </si>
  <si>
    <t>пгт Вурнары, 
ул. Строительная, д. 5</t>
  </si>
  <si>
    <t>пгт Вурнары, 
ул. Чернышевского, д. 8</t>
  </si>
  <si>
    <t>пгт Ибреси, ул. Почтовая, 
д. 1</t>
  </si>
  <si>
    <t>с. Комсомольское, 
мкр. К. Антонова, д. 7</t>
  </si>
  <si>
    <t>с. Красноармейское, 
ул. Ленина, д. 69</t>
  </si>
  <si>
    <t>с. Красноармейское, 
ул. Ленина, д. 74</t>
  </si>
  <si>
    <t>с. Красноармейское, 
ул. Ленина, д. 76</t>
  </si>
  <si>
    <t>д. Москакасы, ул. Зеленая, 
д. 2</t>
  </si>
  <si>
    <t>д. Москакасы, ул. Зеленая, 
д. 3</t>
  </si>
  <si>
    <t>д. Москакасы, ул. Зеленая, 
д. 7</t>
  </si>
  <si>
    <t>с. Моргауши, ул. Ленина, 
д. 26</t>
  </si>
  <si>
    <t>ремонт крыши, 
систем 
теплоснабжения, холодного водоснабжения,  водоотведения, горячего водоснабжения, замена узлов управления и регулирования потребления горячего водоснабжения и тепловой энергии</t>
  </si>
  <si>
    <t>г. Чебоксары, ул. Петрова, 
д. 7</t>
  </si>
  <si>
    <t>ремонт систем теплоснабжения,  водоотведения</t>
  </si>
  <si>
    <t>г. Чебоксары, ул. Энгельса, 
д. 16</t>
  </si>
  <si>
    <t>г. Чебоксары, ул. Энгельса, 
д. 21</t>
  </si>
  <si>
    <t>г. Чебоксары, ул. Энгельса, 
д. 26</t>
  </si>
  <si>
    <t>г. Чебоксары, ул. Энгельса, 
д. 44</t>
  </si>
  <si>
    <t>г. Чебоксары, ул. Энгельса, 
д. 46</t>
  </si>
  <si>
    <t>с. Батырево, ул. Советская, 
д. 33</t>
  </si>
  <si>
    <t>пгт Вурнары, ул. К. Маркса, 
д. 8</t>
  </si>
  <si>
    <t>пгт Вурнары, ул. Советская, 
д. 21</t>
  </si>
  <si>
    <t>пгт Ибреси, 
ул. Кооперативная, 
д. 31</t>
  </si>
  <si>
    <t>пгт  Ибреси, 
ул. Маресьева, д. 51</t>
  </si>
  <si>
    <t>пгт  Ибреси, 
ул. Маресьева, д. 9</t>
  </si>
  <si>
    <t>с. Шихазаны, 
ул. В.П. Епифанова, д. 2</t>
  </si>
  <si>
    <t>с. Порецкое, ул. Ульянова, 
д. 135</t>
  </si>
  <si>
    <t>с. Порецкое, ул. Ульянова, 
д. 150</t>
  </si>
  <si>
    <t>пгт Урмары, 
ул. Заводская, д. 38</t>
  </si>
  <si>
    <t>д. Таушкасы, 
ул. Шоссейная, д. 1</t>
  </si>
  <si>
    <t>д. Таушкасы, 
ул. Шоссейная, д. 3</t>
  </si>
  <si>
    <t>с. Чурачики, 
ул. Заводская, д. 10</t>
  </si>
  <si>
    <t>пос. Опытный, 
ул. П. Иванова, д. 8</t>
  </si>
  <si>
    <t>г. Цивильск, 
ул. Юбилейная, д. 13/2</t>
  </si>
  <si>
    <t>г. Цивильск, 
ул. Шоссейная, д. 16</t>
  </si>
  <si>
    <t>г. Цивильск, 
ул. Юбилейная, д. 9</t>
  </si>
  <si>
    <t>пос. Новое Атлашево, 
ул. Парковая, д. 8</t>
  </si>
  <si>
    <t>ремонт крыши, 
систем  
электроснабжения,  водоотведения</t>
  </si>
  <si>
    <t>г. Ядрин, ул. К. Маркса, 
д. 19</t>
  </si>
  <si>
    <t>г. Ядрин, 
ул. Красноармейская, 
д. 8а</t>
  </si>
  <si>
    <t>пгт Вурнары, 
ул. А. Иванова, д. 4</t>
  </si>
  <si>
    <t>ст. Тюрлема, 
ул. Железнодорожная, 
д. 100</t>
  </si>
  <si>
    <t>с. Синьялы, 
ул. Центральная, д. 3</t>
  </si>
  <si>
    <t>с. Синьялы, 
ул. Центральная, д. 29</t>
  </si>
  <si>
    <t>г. Новочебоксарск, 
ул. 10 Пятилетки, д. 54</t>
  </si>
  <si>
    <t>г. Канаш, ул. Пушкина, д. 32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</si>
  <si>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</si>
  <si>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</si>
  <si>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</si>
  <si>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</si>
  <si>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</si>
  <si>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шлако-блочный</t>
  </si>
  <si>
    <t>г. Канаш, просп. К. Маркса, д. 8</t>
  </si>
  <si>
    <t>г. Канаш, ул. Южная, д. 8</t>
  </si>
  <si>
    <t>г. Канаш, ул. 30 лет Чувашии, д. 8</t>
  </si>
  <si>
    <t>г. Канаш, ул. К. Маркса, д. 7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</si>
  <si>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</si>
  <si>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</si>
  <si>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</si>
  <si>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</si>
  <si>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</si>
  <si>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</si>
  <si>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пер. Спортивный, д. 2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</si>
  <si>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</si>
  <si>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</si>
  <si>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</si>
  <si>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</si>
  <si>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</si>
  <si>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Канаш, ул. 30 лет Чувашии, д. 9</t>
  </si>
  <si>
    <t xml:space="preserve">ремонт крыши,  систем холодного водоснабжения, теплоснабжения </t>
  </si>
  <si>
    <t>с. Шемурша, ул. Космовского, д. 11</t>
  </si>
  <si>
    <t xml:space="preserve">г. Алатырь, ул. Московская, д. 175 </t>
  </si>
  <si>
    <t xml:space="preserve">г. Алатырь, ул. Стрелецкая, д. 109 </t>
  </si>
  <si>
    <t>г. Алатырь, ул. Первомайская,  д. 89</t>
  </si>
  <si>
    <t>д. Янгильдино, тер. РТП, д. 5</t>
  </si>
  <si>
    <t>ремонт крыши, системы водоотведения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</si>
  <si>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</si>
  <si>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</si>
  <si>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</si>
  <si>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</si>
  <si>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Итого: 3 дома</t>
  </si>
  <si>
    <t>Итого: 2  дома</t>
  </si>
  <si>
    <t>Общая площадь многоквар-тирного дома</t>
  </si>
  <si>
    <t>21</t>
  </si>
  <si>
    <t>панель</t>
  </si>
  <si>
    <t>Яльчикский  район</t>
  </si>
  <si>
    <t>ремонт крыши, системы электроснабжения</t>
  </si>
  <si>
    <t xml:space="preserve">ремонт крыши </t>
  </si>
  <si>
    <t>ремонт системы  электроснабжения</t>
  </si>
  <si>
    <t>Итого: 7  домов</t>
  </si>
  <si>
    <t>ремонт крыши, системы теплоснабжения</t>
  </si>
  <si>
    <t>ремонт крыши, системы  электроснабжения</t>
  </si>
  <si>
    <t>с. Моргауши, ул. 50 лет Октября, д. 38</t>
  </si>
  <si>
    <t>ремонт крыши, системы холодного водоснабжения</t>
  </si>
  <si>
    <t>Приложение № 2                                                                                              к республиканскому краткосрочному плану реализации в 2018–
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</si>
  <si>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ремонт систем холодного водоснабжения,  водоотведения</t>
  </si>
  <si>
    <t>ремонт систем электроснабжения, холодного водоснабжения,  водоотведения</t>
  </si>
  <si>
    <t>г. Шумерля, пер. Банковский, д. 8</t>
  </si>
  <si>
    <t>ремонт крыши, 
систем  
водоотведения, теплоснабжения, замена узлов управления и регулирования потребления 
тепловой энергии</t>
  </si>
  <si>
    <t>ремонт систем холодного водоснабжения, водоотведения, горячего водоснабжения, теплоснабжения, замена узлов управления и регулирования потребления 
тепловой энергии</t>
  </si>
  <si>
    <t>ремонт  крыши, системы теплоснабжения, замена узлов управления и регулирования потребления 
тепловой энергии</t>
  </si>
  <si>
    <t>г. Чебоксары, 
просп. Максима Горького, 
д. 27</t>
  </si>
  <si>
    <t>ремонт крыши, 
систем 
электроснабжения, водоотведения</t>
  </si>
  <si>
    <t>ремонт систем теплоснабжения, холодного водоснабжения, горячего водоснабжения, водоотведения, 
замена узлов 
управления и
 регулирования потребления 
тепловой энергии</t>
  </si>
  <si>
    <t>ремонт систем электроснабжения,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</si>
  <si>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горячего водоснабжения, водоотведения, теплоснабжения, замена узлов управления и регулирования потребления 
тепловой энергии</t>
  </si>
  <si>
    <t>ремонт систем теплоснабжения, холодного водоснабжения, водоотведения,  электроснабжения, замена узлов управления и регулирования потребления 
тепловой энергии</t>
  </si>
  <si>
    <t>ремонт систем водоотведения, теплоснабжения,  горячего водоснабжения,  холодного водоснабжения, замена узлов управления и регулирования потребления 
тепловой энергии</t>
  </si>
  <si>
    <t>ремонт крыши, 
систем 
холодного водоснабжения,  теплоснабжения,  горячего водоснабжения,   водоотведения,  замена узлов управления и регулирования потребления 
тепловой энергии</t>
  </si>
  <si>
    <t>ремонт фасада, 
систем  
водоотведения, холодного водоснабжения, горячего водоснабжения, электроснабжения</t>
  </si>
  <si>
    <t>ремонт систем горячего водоснабжения,  холодного водоснабжения, водоотведения, теплоснабжения, замена узлов управления и регулирования потребления 
тепловой энергии</t>
  </si>
  <si>
    <t>ремонт крыши, 
систем  
водоотведения, электроснабжения, теплоснабжения, замена узлов управления и регулирования потребления 
тепловой энергии</t>
  </si>
  <si>
    <t>ремонт систем теплоснабжения, электроснабжения,  водоотведения, холодного водоснабжения, замена узлов управления и регулирования потребления 
тепловой энергии</t>
  </si>
  <si>
    <t>ремонт подвальных помещений, системы теплоснабжения, замена узлов управления и регулирования потребления 
тепловой энергии</t>
  </si>
  <si>
    <t>пос. Конар, ул. Школьная, 
д.  3</t>
  </si>
  <si>
    <t xml:space="preserve">ремонт систем холодного водоснабжения,  водоотведения, 
замена 
коллективного (общедомового) прибора учета  холодной воды </t>
  </si>
  <si>
    <t>ремонт крыши, 
систем холодного водоснабжения,  теплоснабжения</t>
  </si>
  <si>
    <t>ремонт систем теплоснабжения,  холодного водоснабжения,  горячего водоснабжения,  водоотведения</t>
  </si>
  <si>
    <t>ремонт крыши, систем холодного водоснабжения, горячего водоснабжения, теплоснабжения</t>
  </si>
  <si>
    <t>ремонт систем горячего водоснабжения,  теплоснабжения, водоотведения,  холодного водоснабжения</t>
  </si>
  <si>
    <t>ремонт крыши, систем теплоснабжения, холодного водоснабжения</t>
  </si>
  <si>
    <t>ремонт крыши, систем теплоснабжения,  водоотведения,  холодного водоснабжения</t>
  </si>
  <si>
    <t>ремонт систем холодного водоснабжения,  горячего водоснабжения, водоотведения,  электроснабжения</t>
  </si>
  <si>
    <t>ремонт крыши, систем холодного водоснабжения,  теплоснабжения</t>
  </si>
  <si>
    <t>ремонт крыши, систем  теплоснабжения,  холодного водоснабжения</t>
  </si>
  <si>
    <t>ремонт крыши, систем теплоснабжения,  водоотведения,  электроснабжения</t>
  </si>
  <si>
    <t>г. Чебоксары, 
просп. Ленина, д. 51, корп. 1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</si>
  <si>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</si>
  <si>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</si>
  <si>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</si>
  <si>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</si>
  <si>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д. Таушкасы, ул. Шоссейная, д. 1</t>
  </si>
  <si>
    <t>д. Таушкасы, ул. Шоссейная, д. 3</t>
  </si>
  <si>
    <t>с. Чурачики, ул. Заводская, д. 10</t>
  </si>
  <si>
    <t>д. Таушкасы, ул. Школьная, д. 7А</t>
  </si>
  <si>
    <t>д. Таушкасы, ул. Шоссейная, д. 2</t>
  </si>
  <si>
    <t>ремонт системы электроснабжения, подвальных помещений</t>
  </si>
  <si>
    <t>с. Чурачики, ул. Заводская, д. 12</t>
  </si>
  <si>
    <t>с. Чурачики, ул. Заводская, д. 4</t>
  </si>
  <si>
    <t xml:space="preserve">ремонт крыши, системы  холодного водоснабжения, замена коллективного (общедомового) прибора учета  холодной воды </t>
  </si>
  <si>
    <t>2013, 2016</t>
  </si>
  <si>
    <t>с. Янтиково, просп. Ленина, д. 31</t>
  </si>
  <si>
    <t>ремонт систем холодного водоснабжения, водоотведения</t>
  </si>
  <si>
    <t>с. Янтиково, просп. Ленина, д. 26</t>
  </si>
  <si>
    <t>с. Янтиково, тер. РТП, д. 28</t>
  </si>
  <si>
    <t>г. Алатырь, ул. Первомайская, д. 78</t>
  </si>
  <si>
    <t>г. Алатырь, ул. Московская, д. 60</t>
  </si>
  <si>
    <t>г. Алатырь, ул. Первомайская,  д. 78</t>
  </si>
  <si>
    <t>ремонт систем теплоснабжения,  горячего водоснабжения,  холодного водоснабжения</t>
  </si>
  <si>
    <t>ремонт систем холодного водоснабжения,  электроснабжения,  водоотведения</t>
  </si>
  <si>
    <t>с. Яльчики, ул. Канашское шоссе, д. 2</t>
  </si>
  <si>
    <t>с. Яльчики, ул. Новая, д. 21</t>
  </si>
  <si>
    <t>с. Яльчики, ул. Северная, д. 1</t>
  </si>
  <si>
    <t>ремонт систем  водоотведения,  электроснабжения, холодного водоснабжения</t>
  </si>
  <si>
    <t xml:space="preserve">ремонт системы электроснабжения,  замена коллективного (общедомового) прибора учета потребления электрической энергии </t>
  </si>
  <si>
    <t>пгт Вурнары, ул. Советская, д. 10</t>
  </si>
  <si>
    <t>пгт Вурнары, ул. А. Иванова, д. 4</t>
  </si>
  <si>
    <t>ремонт систем теплоснабжения,  холодного водоснабжения,  водоотведения</t>
  </si>
  <si>
    <t>пгт Вурнары, ул. Советская, д. 21</t>
  </si>
  <si>
    <t>блочный ж/б</t>
  </si>
  <si>
    <t>ремонт подвальных помещений</t>
  </si>
  <si>
    <t>пгт Вурнары, ул. А. Иванова, д. 2</t>
  </si>
  <si>
    <t>с. Синьялы, ул. Центральная, д. 3</t>
  </si>
  <si>
    <t>с. Синьялы, ул. Центральная, д. 29</t>
  </si>
  <si>
    <t>ремонт систем теплоснабжения,  холодного водоснабжения, водоотведения</t>
  </si>
  <si>
    <t>с. Ишлеи, ул. Советская, д. 5а</t>
  </si>
  <si>
    <t>с. Ишлеи, ул. Советская, д. 60</t>
  </si>
  <si>
    <t>с. Ишлеи, ул. Советская, д. 62</t>
  </si>
  <si>
    <t>с. Порецкое, ул. Ленина, 
д. 59</t>
  </si>
  <si>
    <t>д. Чиричкасы, 
ул. Молодежная, д. 19</t>
  </si>
  <si>
    <t>пос. Конар, ул. Школьная, 
д. 3</t>
  </si>
  <si>
    <t>пос. Опытный, 
ул. П. Иванова, д. 1</t>
  </si>
  <si>
    <t>пос. Опытный, 
ул. П. Иванова, д. 13</t>
  </si>
  <si>
    <t>пос. Опытный, 
ул. П. Иванова, д. 7</t>
  </si>
  <si>
    <t>с. Чурачики, 
ул. Мелиораторов, д. 11</t>
  </si>
  <si>
    <t>с. Чурачики, 
ул. Мелиораторов, д. 15</t>
  </si>
  <si>
    <t>г. Цивильск, ул. Гагарина, 
д. 7</t>
  </si>
  <si>
    <t>пос. Опытный, 
ул. П. Иванова, д. 15</t>
  </si>
  <si>
    <t>д. Большие Катраси, 
ул. Молодежная, д. 5</t>
  </si>
  <si>
    <t>д. Чиршкасы (Сирмапосинского с/п), 
ул. 11-й Пятилетки, д. 2</t>
  </si>
  <si>
    <t>пгт  Кугеси, ул. Кутузова, 
д. 15</t>
  </si>
  <si>
    <t>пгт Кугеси, ул. Советская, 
д. 6</t>
  </si>
  <si>
    <t>пгт Кугеси, ул. Советская, 
д. 54</t>
  </si>
  <si>
    <t>пгт Кугеси, ул. Советская, 
д. 56</t>
  </si>
  <si>
    <t>пгт Кугеси, ул. Советская, 
д. 57</t>
  </si>
  <si>
    <t>пгт Кугеси, ул. Советская, 
д. 57а</t>
  </si>
  <si>
    <t>пгт Кугеси, ул. Советская, 
д. 59</t>
  </si>
  <si>
    <t>пгт Кугеси, ул. Советская, 
д. 59а</t>
  </si>
  <si>
    <t>пгт Кугеси, ул. Советская, 
д. 60</t>
  </si>
  <si>
    <t>пос. Новое Атлашево, 
пер. В. Кудряшова, д. 3</t>
  </si>
  <si>
    <t>с. Шемурша, 
ул. Космовского, д. 11</t>
  </si>
  <si>
    <t>с. Яльчики, ул. Северная, 
д. 1</t>
  </si>
  <si>
    <t>г. Алатырь, мкр. Стрелка, 
д. 30</t>
  </si>
  <si>
    <t>г. Алатырь, 
ул. Первомайская,  д. 89</t>
  </si>
  <si>
    <t>г. Канаш, просп. Ленина, 
д. 10</t>
  </si>
  <si>
    <t>г. Канаш, просп. Ленина, 
д. 12</t>
  </si>
  <si>
    <t>г. Канаш, просп. Ленина, 
д. 14</t>
  </si>
  <si>
    <t>г. Канаш, просп. Ленина, 
д. 17</t>
  </si>
  <si>
    <t>г. Канаш, просп. Ленина, 
д. 19</t>
  </si>
  <si>
    <t>г. Канаш, просп. Ленина, 
д. 2</t>
  </si>
  <si>
    <t>г. Канаш, просп. Ленина, 
д. 25</t>
  </si>
  <si>
    <t>г. Канаш, просп. Ленина, 
д. 26</t>
  </si>
  <si>
    <t>г. Канаш, просп. Ленина, 
д. 33</t>
  </si>
  <si>
    <t>г. Канаш, просп. Ленина, 
д. 4</t>
  </si>
  <si>
    <t>г. Канаш, просп. Ленина, 
д. 6</t>
  </si>
  <si>
    <t>г. Канаш, просп. Ленина, 
д. 8</t>
  </si>
  <si>
    <t>г. Канаш, ул. Канашская, 
д. 2</t>
  </si>
  <si>
    <t>г. Новочебоксарск, 
ул. Винокурова, д. 24</t>
  </si>
  <si>
    <t>г. Новочебоксарск, 
ул. Винокурова, д. 25</t>
  </si>
  <si>
    <t>г. Новочебоксарск, ул. Ком-
мунистическая, д. 35</t>
  </si>
  <si>
    <t>г. Новочебоксарск, ул. Ком-
сомольская, д. 11</t>
  </si>
  <si>
    <t>г. Новочебоксарск, ул. Ком-
сомольская, д. 15</t>
  </si>
  <si>
    <t>г. Новочебоксарск, ул. Ком-
сомольская, д. 3</t>
  </si>
  <si>
    <t>г. Новочебоксарск, ул. Мо-
лодежная, д. 7</t>
  </si>
  <si>
    <t>г. Новочебоксарск, 
ул. Советская, д. 14</t>
  </si>
  <si>
    <t>г. Новочебоксарск, 
ул. Советская, д. 6</t>
  </si>
  <si>
    <t>г. Новочебоксарск, 
ул. Советская, д. 8</t>
  </si>
  <si>
    <t>г. Новочебоксарск, 
ул. Солнечная, д. 4</t>
  </si>
  <si>
    <t>г. Новочебоксарск, 
ул. Терешковой, д. 12</t>
  </si>
  <si>
    <t>г. Новочебоксарск, 
ул. Терешковой, д. 17</t>
  </si>
  <si>
    <t>г. Новочебоксарск, 
ул. Терешковой, д. 19</t>
  </si>
  <si>
    <t>г. Чебоксары, 
ул. Энергетиков, д. 26</t>
  </si>
  <si>
    <t>г. Чебоксары, 
ул. Энергетиков, д. 30</t>
  </si>
  <si>
    <t>с. Аликово, ул. Гагарина, 
д. 29Б</t>
  </si>
  <si>
    <t>г. Мариинский Посад, 
ул. Ломоносова, д. 2</t>
  </si>
  <si>
    <t>с. Большой Сундырь, 
ул. Новая, д. 5</t>
  </si>
  <si>
    <t>д. Малое Янгорчино, 
ул. Шоссейная, д. 5</t>
  </si>
  <si>
    <t>д. Малое Янгорчино, 
ул. Шоссейная, д. 6</t>
  </si>
  <si>
    <t>пос. Опытный, 
ул. П. Иванова, д. 4</t>
  </si>
  <si>
    <t>с. Чурачики, 
ул. Молодежная, д. 6</t>
  </si>
  <si>
    <t>пос. Новое Атлашево, 
ул. 70 лет Октября, д. 2</t>
  </si>
  <si>
    <t>пос. Новое Атлашево, 
ул. 70 лет Октября, д. 6</t>
  </si>
  <si>
    <t>пос. Новое Атлашево, 
ул. 70 лет Октября, д. 7</t>
  </si>
  <si>
    <t>пос. Новое Атлашево, 
ул. 70 лет Октября, д. 17</t>
  </si>
  <si>
    <t>пос. Новое Атлашево, 
ул. Парковая, д. 12</t>
  </si>
  <si>
    <t>с. Шемурша, 
ул. Космовского, д. 30</t>
  </si>
  <si>
    <t>г. Канаш, просп. Ленина, 
д. 59</t>
  </si>
  <si>
    <t xml:space="preserve">ремонт крыши, системы электроснабжения </t>
  </si>
  <si>
    <t>пос. Конар, ул. Мира, д. 3</t>
  </si>
  <si>
    <t>ремонт системы теплоснабжения</t>
  </si>
  <si>
    <t>12</t>
  </si>
  <si>
    <t>1</t>
  </si>
  <si>
    <t>монолит</t>
  </si>
  <si>
    <t>4</t>
  </si>
  <si>
    <t>5</t>
  </si>
  <si>
    <t>3</t>
  </si>
  <si>
    <t>7</t>
  </si>
  <si>
    <t>6</t>
  </si>
  <si>
    <t>9</t>
  </si>
  <si>
    <t>2</t>
  </si>
  <si>
    <t>г. Чебоксары, проезд Школьный, д. 4А</t>
  </si>
  <si>
    <t>8</t>
  </si>
  <si>
    <t>г. Чебоксары, ул. 50 лет Октября, д. 12</t>
  </si>
  <si>
    <t>г. Чебоксары, ул. Мичмана Павлова, д. 6</t>
  </si>
  <si>
    <t>ремонт систем холодного водоснабжения, горячего водоснабжения</t>
  </si>
  <si>
    <t>ремонт системы холодного водоснабжения</t>
  </si>
  <si>
    <t>г. Шумерля, ул. Щорса, д. 2</t>
  </si>
  <si>
    <t xml:space="preserve">г.   Шумерля </t>
  </si>
  <si>
    <t>Итого: 4  дома</t>
  </si>
  <si>
    <t>Итого: 2 дома</t>
  </si>
  <si>
    <t>г. Канаш, ул. Фрунзе, д. 9</t>
  </si>
  <si>
    <t>101</t>
  </si>
  <si>
    <t>102</t>
  </si>
  <si>
    <t>103</t>
  </si>
  <si>
    <t>104</t>
  </si>
  <si>
    <t>ремонт крыши, системы теплоснабжения, замена узлов управления и регулирования потребления тепловой энергии</t>
  </si>
  <si>
    <t>ремонт системы теплоснабжения, замена узлов управления и регулирования потребления тепловой энергии</t>
  </si>
  <si>
    <t>г. Чебоксары, ул. Мичмана Павлова, д. 22</t>
  </si>
  <si>
    <t>ремонт систем электроснабжения, теплоснабжения, замена узлов управления и регулирования потребления тепловой энергии</t>
  </si>
  <si>
    <t>г. Чебоксары, ул. Космонавта Николаева А.Г., д. 14</t>
  </si>
  <si>
    <t>г. Чебоксары, ул. Энгельса, д. 18</t>
  </si>
  <si>
    <t>98</t>
  </si>
  <si>
    <t>99</t>
  </si>
  <si>
    <t>100</t>
  </si>
  <si>
    <t>97</t>
  </si>
  <si>
    <t>г. Чебоксары, ул. Рихарда Зорге, д. 4</t>
  </si>
  <si>
    <t>ремонт или замена лифтов и лифтового оборудования</t>
  </si>
  <si>
    <t xml:space="preserve">2018 год </t>
  </si>
  <si>
    <t xml:space="preserve">2019 год </t>
  </si>
  <si>
    <t>2019 год</t>
  </si>
  <si>
    <t>2020 год</t>
  </si>
  <si>
    <t>г. Козловка, ул. Лобачевского, д. 9</t>
  </si>
  <si>
    <t>г. Козловка, ул. 30 лет Победы, д. 19</t>
  </si>
  <si>
    <t>ст. Тюрлема, ул. Лесная, д. 4</t>
  </si>
  <si>
    <t>с. Батырево, просп. Ленина, д. 53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</si>
</sst>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  <numFmt numFmtId="216" formatCode="#,##0.00\ _₽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 Cyr"/>
      <family val="0"/>
    </font>
    <font>
      <sz val="14"/>
      <color indexed="8"/>
      <name val="Times New Roman"/>
      <family val="1"/>
    </font>
    <font>
      <b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ill="1" applyBorder="1" applyAlignment="1">
      <alignment/>
    </xf>
    <xf numFmtId="4" fontId="6" fillId="0" borderId="10" xfId="0" applyNumberFormat="1" applyFont="1" applyFill="1" applyBorder="1" applyAlignment="1" quotePrefix="1">
      <alignment horizontal="center" vertical="top" wrapText="1"/>
    </xf>
    <xf numFmtId="4" fontId="6" fillId="0" borderId="10" xfId="0" applyNumberFormat="1" applyFont="1" applyFill="1" applyBorder="1" applyAlignment="1" quotePrefix="1">
      <alignment horizontal="center" wrapText="1"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center" wrapText="1"/>
    </xf>
    <xf numFmtId="3" fontId="5" fillId="0" borderId="10" xfId="0" applyNumberFormat="1" applyFont="1" applyFill="1" applyBorder="1" applyAlignment="1" quotePrefix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2" fontId="29" fillId="0" borderId="10" xfId="0" applyNumberFormat="1" applyFont="1" applyFill="1" applyBorder="1" applyAlignment="1">
      <alignment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4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7" borderId="12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left" vertical="top" wrapText="1" indent="1"/>
    </xf>
    <xf numFmtId="2" fontId="29" fillId="0" borderId="10" xfId="0" applyNumberFormat="1" applyFont="1" applyFill="1" applyBorder="1" applyAlignment="1">
      <alignment horizontal="left" vertical="top" wrapText="1" indent="1"/>
    </xf>
    <xf numFmtId="2" fontId="31" fillId="0" borderId="10" xfId="0" applyNumberFormat="1" applyFont="1" applyFill="1" applyBorder="1" applyAlignment="1">
      <alignment horizontal="left" vertical="top" wrapText="1" indent="1"/>
    </xf>
    <xf numFmtId="4" fontId="31" fillId="0" borderId="10" xfId="0" applyNumberFormat="1" applyFont="1" applyFill="1" applyBorder="1" applyAlignment="1">
      <alignment horizontal="left" vertical="top" wrapText="1" indent="1"/>
    </xf>
    <xf numFmtId="0" fontId="29" fillId="0" borderId="10" xfId="0" applyFont="1" applyFill="1" applyBorder="1" applyAlignment="1">
      <alignment horizontal="left" vertical="top" wrapText="1" indent="1"/>
    </xf>
    <xf numFmtId="0" fontId="31" fillId="0" borderId="10" xfId="0" applyFont="1" applyFill="1" applyBorder="1" applyAlignment="1">
      <alignment horizontal="left" vertical="top" wrapText="1" indent="1"/>
    </xf>
    <xf numFmtId="0" fontId="29" fillId="0" borderId="10" xfId="0" applyFont="1" applyFill="1" applyBorder="1" applyAlignment="1" quotePrefix="1">
      <alignment horizontal="left" vertical="top" wrapText="1" indent="1"/>
    </xf>
    <xf numFmtId="0" fontId="33" fillId="0" borderId="10" xfId="0" applyFont="1" applyFill="1" applyBorder="1" applyAlignment="1">
      <alignment horizontal="left" vertical="top" wrapText="1" indent="1"/>
    </xf>
    <xf numFmtId="183" fontId="31" fillId="0" borderId="10" xfId="0" applyNumberFormat="1" applyFont="1" applyFill="1" applyBorder="1" applyAlignment="1">
      <alignment horizontal="left" vertical="center" indent="1"/>
    </xf>
    <xf numFmtId="4" fontId="31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left" vertical="top" wrapText="1"/>
    </xf>
    <xf numFmtId="4" fontId="5" fillId="0" borderId="10" xfId="0" applyNumberFormat="1" applyFont="1" applyFill="1" applyBorder="1" applyAlignment="1" quotePrefix="1">
      <alignment horizontal="left" vertical="top" wrapText="1"/>
    </xf>
    <xf numFmtId="3" fontId="29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quotePrefix="1">
      <alignment horizontal="left" vertical="top" wrapText="1"/>
    </xf>
    <xf numFmtId="4" fontId="6" fillId="0" borderId="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 quotePrefix="1">
      <alignment horizontal="center" wrapText="1"/>
    </xf>
    <xf numFmtId="200" fontId="5" fillId="0" borderId="10" xfId="0" applyNumberFormat="1" applyFont="1" applyFill="1" applyBorder="1" applyAlignment="1">
      <alignment horizontal="center" vertical="top" wrapText="1"/>
    </xf>
    <xf numFmtId="183" fontId="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9" fillId="0" borderId="10" xfId="179" applyNumberFormat="1" applyFont="1" applyFill="1" applyBorder="1" applyAlignment="1">
      <alignment horizontal="center" vertical="top"/>
    </xf>
    <xf numFmtId="2" fontId="29" fillId="0" borderId="10" xfId="179" applyNumberFormat="1" applyFont="1" applyFill="1" applyBorder="1" applyAlignment="1">
      <alignment horizontal="center" vertical="top"/>
    </xf>
    <xf numFmtId="4" fontId="31" fillId="0" borderId="10" xfId="179" applyNumberFormat="1" applyFont="1" applyFill="1" applyBorder="1" applyAlignment="1">
      <alignment horizontal="center" vertical="top"/>
    </xf>
    <xf numFmtId="2" fontId="31" fillId="0" borderId="10" xfId="179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top" wrapText="1" indent="1"/>
    </xf>
    <xf numFmtId="0" fontId="34" fillId="0" borderId="10" xfId="0" applyFont="1" applyFill="1" applyBorder="1" applyAlignment="1">
      <alignment horizontal="left" vertical="center" wrapText="1" indent="1"/>
    </xf>
    <xf numFmtId="4" fontId="31" fillId="0" borderId="10" xfId="0" applyNumberFormat="1" applyFont="1" applyFill="1" applyBorder="1" applyAlignment="1">
      <alignment horizontal="center" vertical="top"/>
    </xf>
    <xf numFmtId="4" fontId="33" fillId="0" borderId="10" xfId="0" applyNumberFormat="1" applyFont="1" applyFill="1" applyBorder="1" applyAlignment="1">
      <alignment horizontal="left" vertical="top" wrapText="1" indent="1"/>
    </xf>
    <xf numFmtId="4" fontId="29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" fontId="29" fillId="0" borderId="10" xfId="0" applyNumberFormat="1" applyFont="1" applyFill="1" applyBorder="1" applyAlignment="1">
      <alignment horizontal="left" vertical="top" wrapText="1"/>
    </xf>
    <xf numFmtId="216" fontId="2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/>
    </xf>
    <xf numFmtId="3" fontId="29" fillId="0" borderId="15" xfId="0" applyNumberFormat="1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left" vertical="top" wrapText="1" indent="1"/>
    </xf>
    <xf numFmtId="0" fontId="29" fillId="0" borderId="10" xfId="0" applyFont="1" applyFill="1" applyBorder="1" applyAlignment="1" quotePrefix="1">
      <alignment vertical="top" wrapText="1"/>
    </xf>
    <xf numFmtId="0" fontId="3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27" fillId="0" borderId="15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quotePrefix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 quotePrefix="1">
      <alignment horizontal="center" vertical="top" wrapText="1"/>
    </xf>
    <xf numFmtId="0" fontId="5" fillId="0" borderId="15" xfId="0" applyNumberFormat="1" applyFont="1" applyFill="1" applyBorder="1" applyAlignment="1" quotePrefix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2" fontId="29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 quotePrefix="1">
      <alignment horizontal="left" vertical="top" wrapText="1"/>
    </xf>
    <xf numFmtId="4" fontId="29" fillId="0" borderId="15" xfId="0" applyNumberFormat="1" applyFont="1" applyFill="1" applyBorder="1" applyAlignment="1">
      <alignment horizontal="center" vertical="top" wrapText="1"/>
    </xf>
    <xf numFmtId="2" fontId="31" fillId="0" borderId="16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 quotePrefix="1">
      <alignment horizontal="left" vertical="top" wrapText="1"/>
    </xf>
    <xf numFmtId="0" fontId="29" fillId="0" borderId="15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4" fontId="29" fillId="0" borderId="16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/>
    </xf>
    <xf numFmtId="2" fontId="29" fillId="0" borderId="10" xfId="0" applyNumberFormat="1" applyFont="1" applyFill="1" applyBorder="1" applyAlignment="1" quotePrefix="1">
      <alignment horizontal="left" vertical="top" wrapText="1"/>
    </xf>
    <xf numFmtId="2" fontId="29" fillId="0" borderId="1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29" fillId="0" borderId="16" xfId="0" applyNumberFormat="1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 indent="1"/>
    </xf>
    <xf numFmtId="2" fontId="29" fillId="0" borderId="16" xfId="0" applyNumberFormat="1" applyFont="1" applyFill="1" applyBorder="1" applyAlignment="1">
      <alignment horizontal="left" vertical="top" wrapText="1" indent="1"/>
    </xf>
    <xf numFmtId="49" fontId="29" fillId="0" borderId="10" xfId="0" applyNumberFormat="1" applyFont="1" applyFill="1" applyBorder="1" applyAlignment="1">
      <alignment horizontal="left" vertical="top" wrapText="1" indent="1"/>
    </xf>
    <xf numFmtId="3" fontId="29" fillId="0" borderId="10" xfId="0" applyNumberFormat="1" applyFont="1" applyFill="1" applyBorder="1" applyAlignment="1">
      <alignment vertical="top" wrapText="1"/>
    </xf>
    <xf numFmtId="4" fontId="29" fillId="0" borderId="10" xfId="0" applyNumberFormat="1" applyFont="1" applyFill="1" applyBorder="1" applyAlignment="1" quotePrefix="1">
      <alignment vertical="top" wrapText="1"/>
    </xf>
    <xf numFmtId="4" fontId="29" fillId="0" borderId="15" xfId="0" applyNumberFormat="1" applyFont="1" applyFill="1" applyBorder="1" applyAlignment="1">
      <alignment horizontal="left" vertical="top" wrapText="1" indent="1"/>
    </xf>
    <xf numFmtId="0" fontId="30" fillId="0" borderId="16" xfId="0" applyFont="1" applyFill="1" applyBorder="1" applyAlignment="1">
      <alignment horizontal="left" indent="1"/>
    </xf>
    <xf numFmtId="0" fontId="31" fillId="0" borderId="15" xfId="0" applyFont="1" applyFill="1" applyBorder="1" applyAlignment="1">
      <alignment horizontal="left" vertical="top" wrapText="1" indent="1"/>
    </xf>
    <xf numFmtId="2" fontId="31" fillId="0" borderId="16" xfId="0" applyNumberFormat="1" applyFont="1" applyFill="1" applyBorder="1" applyAlignment="1">
      <alignment horizontal="left" vertical="top" wrapText="1" indent="1"/>
    </xf>
    <xf numFmtId="2" fontId="31" fillId="0" borderId="10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left" vertical="top" wrapText="1" indent="1"/>
    </xf>
    <xf numFmtId="49" fontId="29" fillId="0" borderId="10" xfId="0" applyNumberFormat="1" applyFont="1" applyFill="1" applyBorder="1" applyAlignment="1" quotePrefix="1">
      <alignment vertical="top" wrapText="1"/>
    </xf>
    <xf numFmtId="0" fontId="33" fillId="0" borderId="15" xfId="0" applyFont="1" applyFill="1" applyBorder="1" applyAlignment="1">
      <alignment horizontal="left" vertical="top" wrapText="1" indent="1"/>
    </xf>
    <xf numFmtId="0" fontId="33" fillId="0" borderId="16" xfId="0" applyFont="1" applyFill="1" applyBorder="1" applyAlignment="1">
      <alignment horizontal="left" vertical="top" wrapText="1" indent="1"/>
    </xf>
    <xf numFmtId="0" fontId="30" fillId="0" borderId="16" xfId="0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left" vertical="top" wrapText="1" indent="1"/>
    </xf>
    <xf numFmtId="0" fontId="35" fillId="0" borderId="16" xfId="0" applyFont="1" applyFill="1" applyBorder="1" applyAlignment="1">
      <alignment horizontal="left" indent="1"/>
    </xf>
    <xf numFmtId="2" fontId="29" fillId="0" borderId="10" xfId="0" applyNumberFormat="1" applyFont="1" applyFill="1" applyBorder="1" applyAlignment="1" quotePrefix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29" fillId="0" borderId="15" xfId="0" applyFont="1" applyFill="1" applyBorder="1" applyAlignment="1" quotePrefix="1">
      <alignment horizontal="left" vertical="top" wrapText="1"/>
    </xf>
    <xf numFmtId="0" fontId="31" fillId="0" borderId="10" xfId="0" applyFont="1" applyFill="1" applyBorder="1" applyAlignment="1" quotePrefix="1">
      <alignment horizontal="left" vertical="top" wrapText="1"/>
    </xf>
    <xf numFmtId="0" fontId="29" fillId="0" borderId="16" xfId="0" applyFont="1" applyFill="1" applyBorder="1" applyAlignment="1" quotePrefix="1">
      <alignment horizontal="left" vertical="top" wrapText="1"/>
    </xf>
    <xf numFmtId="0" fontId="28" fillId="0" borderId="15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29" fillId="0" borderId="16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 quotePrefix="1">
      <alignment horizontal="center" vertical="top" wrapText="1"/>
    </xf>
    <xf numFmtId="4" fontId="29" fillId="0" borderId="10" xfId="155" applyNumberFormat="1" applyFont="1" applyFill="1" applyBorder="1" applyAlignment="1">
      <alignment horizontal="center" vertical="top" wrapText="1"/>
      <protection/>
    </xf>
    <xf numFmtId="0" fontId="30" fillId="24" borderId="0" xfId="0" applyFont="1" applyFill="1" applyAlignment="1">
      <alignment/>
    </xf>
    <xf numFmtId="0" fontId="37" fillId="0" borderId="10" xfId="0" applyFont="1" applyFill="1" applyBorder="1" applyAlignment="1">
      <alignment horizontal="left" vertical="top" wrapText="1"/>
    </xf>
    <xf numFmtId="2" fontId="37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39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/>
    </xf>
    <xf numFmtId="2" fontId="5" fillId="0" borderId="16" xfId="0" applyNumberFormat="1" applyFont="1" applyFill="1" applyBorder="1" applyAlignment="1">
      <alignment horizontal="center" vertical="top" wrapText="1"/>
    </xf>
    <xf numFmtId="216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4" fontId="29" fillId="0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 quotePrefix="1">
      <alignment horizontal="center" vertical="top" wrapText="1"/>
    </xf>
    <xf numFmtId="4" fontId="29" fillId="0" borderId="19" xfId="0" applyNumberFormat="1" applyFont="1" applyFill="1" applyBorder="1" applyAlignment="1" quotePrefix="1">
      <alignment horizontal="center" vertical="top" wrapText="1"/>
    </xf>
    <xf numFmtId="4" fontId="29" fillId="0" borderId="10" xfId="155" applyNumberFormat="1" applyFont="1" applyFill="1" applyBorder="1" applyAlignment="1" quotePrefix="1">
      <alignment horizontal="center" vertical="top" wrapText="1"/>
      <protection/>
    </xf>
    <xf numFmtId="0" fontId="29" fillId="0" borderId="12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/>
    </xf>
    <xf numFmtId="4" fontId="29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vertical="top" wrapText="1"/>
    </xf>
    <xf numFmtId="4" fontId="5" fillId="25" borderId="10" xfId="0" applyNumberFormat="1" applyFont="1" applyFill="1" applyBorder="1" applyAlignment="1">
      <alignment horizontal="center" vertical="top" wrapText="1"/>
    </xf>
    <xf numFmtId="4" fontId="5" fillId="25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 quotePrefix="1">
      <alignment horizontal="center" vertical="top" wrapText="1"/>
    </xf>
    <xf numFmtId="0" fontId="31" fillId="0" borderId="10" xfId="0" applyNumberFormat="1" applyFont="1" applyFill="1" applyBorder="1" applyAlignment="1" quotePrefix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justify"/>
    </xf>
    <xf numFmtId="2" fontId="5" fillId="0" borderId="17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0" fillId="0" borderId="16" xfId="0" applyFont="1" applyFill="1" applyBorder="1" applyAlignment="1">
      <alignment vertical="top"/>
    </xf>
    <xf numFmtId="0" fontId="35" fillId="0" borderId="16" xfId="0" applyFont="1" applyFill="1" applyBorder="1" applyAlignment="1">
      <alignment vertical="top"/>
    </xf>
    <xf numFmtId="190" fontId="29" fillId="0" borderId="1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9" fillId="0" borderId="15" xfId="0" applyFont="1" applyFill="1" applyBorder="1" applyAlignment="1" quotePrefix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ill="1" applyBorder="1" applyAlignment="1">
      <alignment/>
    </xf>
    <xf numFmtId="4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49" fontId="29" fillId="0" borderId="16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 quotePrefix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8" fillId="0" borderId="11" xfId="0" applyFont="1" applyFill="1" applyBorder="1" applyAlignment="1">
      <alignment horizontal="center"/>
    </xf>
    <xf numFmtId="4" fontId="45" fillId="0" borderId="0" xfId="0" applyNumberFormat="1" applyFont="1" applyFill="1" applyAlignment="1" quotePrefix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4" fontId="45" fillId="0" borderId="0" xfId="0" applyNumberFormat="1" applyFont="1" applyFill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 quotePrefix="1">
      <alignment horizontal="center" vertical="top" wrapText="1"/>
    </xf>
    <xf numFmtId="2" fontId="31" fillId="0" borderId="15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31" fillId="0" borderId="16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0" fontId="31" fillId="0" borderId="16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 quotePrefix="1">
      <alignment horizontal="center" vertical="top" wrapText="1"/>
    </xf>
    <xf numFmtId="4" fontId="5" fillId="0" borderId="16" xfId="0" applyNumberFormat="1" applyFont="1" applyFill="1" applyBorder="1" applyAlignment="1" quotePrefix="1">
      <alignment horizontal="center" vertical="top" wrapText="1"/>
    </xf>
    <xf numFmtId="4" fontId="6" fillId="0" borderId="10" xfId="0" applyNumberFormat="1" applyFont="1" applyFill="1" applyBorder="1" applyAlignment="1" quotePrefix="1">
      <alignment horizontal="center" wrapText="1"/>
    </xf>
    <xf numFmtId="4" fontId="6" fillId="0" borderId="16" xfId="0" applyNumberFormat="1" applyFont="1" applyFill="1" applyBorder="1" applyAlignment="1" quotePrefix="1">
      <alignment horizontal="center" wrapText="1"/>
    </xf>
    <xf numFmtId="4" fontId="6" fillId="0" borderId="10" xfId="0" applyNumberFormat="1" applyFont="1" applyFill="1" applyBorder="1" applyAlignment="1" quotePrefix="1">
      <alignment horizontal="center" vertical="top" wrapText="1"/>
    </xf>
    <xf numFmtId="4" fontId="6" fillId="0" borderId="16" xfId="0" applyNumberFormat="1" applyFont="1" applyFill="1" applyBorder="1" applyAlignment="1" quotePrefix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7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6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</cellXfs>
  <cellStyles count="17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Гиперссылка 2" xfId="109"/>
    <cellStyle name="Currency" xfId="110"/>
    <cellStyle name="Currency [0]" xfId="111"/>
    <cellStyle name="Денежный 2" xfId="112"/>
    <cellStyle name="Денежный 2 2" xfId="113"/>
    <cellStyle name="Денежный 3" xfId="114"/>
    <cellStyle name="Денежный 3 2" xfId="115"/>
    <cellStyle name="Денежный[0]" xfId="116"/>
    <cellStyle name="Денежный[0] 2" xfId="117"/>
    <cellStyle name="Заголовок 1" xfId="118"/>
    <cellStyle name="Заголовок 1 2" xfId="119"/>
    <cellStyle name="Заголовок 1 3" xfId="120"/>
    <cellStyle name="Заголовок 2" xfId="121"/>
    <cellStyle name="Заголовок 2 2" xfId="122"/>
    <cellStyle name="Заголовок 2 3" xfId="123"/>
    <cellStyle name="Заголовок 3" xfId="124"/>
    <cellStyle name="Заголовок 3 2" xfId="125"/>
    <cellStyle name="Заголовок 3 3" xfId="126"/>
    <cellStyle name="Заголовок 4" xfId="127"/>
    <cellStyle name="Заголовок 4 2" xfId="128"/>
    <cellStyle name="Заголовок 4 3" xfId="129"/>
    <cellStyle name="Запятая" xfId="130"/>
    <cellStyle name="Запятая 2" xfId="131"/>
    <cellStyle name="Запятая[0]" xfId="132"/>
    <cellStyle name="Запятая[0] 2" xfId="133"/>
    <cellStyle name="Итог" xfId="134"/>
    <cellStyle name="Итог 2" xfId="135"/>
    <cellStyle name="Итог 3" xfId="136"/>
    <cellStyle name="Контрольная ячейка" xfId="137"/>
    <cellStyle name="Контрольная ячейка 2" xfId="138"/>
    <cellStyle name="Контрольная ячейка 3" xfId="139"/>
    <cellStyle name="Название" xfId="140"/>
    <cellStyle name="Название 2" xfId="141"/>
    <cellStyle name="Название 3" xfId="142"/>
    <cellStyle name="Нейтральный" xfId="143"/>
    <cellStyle name="Нейтральный 2" xfId="144"/>
    <cellStyle name="Нейтральный 3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8" xfId="155"/>
    <cellStyle name="Обычный 8 2" xfId="156"/>
    <cellStyle name="Обычный 9" xfId="157"/>
    <cellStyle name="Followed Hyperlink" xfId="158"/>
    <cellStyle name="Плохой" xfId="159"/>
    <cellStyle name="Плохой 2" xfId="160"/>
    <cellStyle name="Плохой 3" xfId="161"/>
    <cellStyle name="Пояснение" xfId="162"/>
    <cellStyle name="Пояснение 2" xfId="163"/>
    <cellStyle name="Пояснение 3" xfId="164"/>
    <cellStyle name="Примечание" xfId="165"/>
    <cellStyle name="Примечание 2" xfId="166"/>
    <cellStyle name="Примечание 2 2" xfId="167"/>
    <cellStyle name="Примечание 3" xfId="168"/>
    <cellStyle name="Примечание 3 2" xfId="169"/>
    <cellStyle name="Процентная" xfId="170"/>
    <cellStyle name="Процентная 2" xfId="171"/>
    <cellStyle name="Percent" xfId="172"/>
    <cellStyle name="Связанная ячейка" xfId="173"/>
    <cellStyle name="Связанная ячейка 2" xfId="174"/>
    <cellStyle name="Связанная ячейка 3" xfId="175"/>
    <cellStyle name="Текст предупреждения" xfId="176"/>
    <cellStyle name="Текст предупреждения 2" xfId="177"/>
    <cellStyle name="Текст предупреждения 3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Финансовый 3 2" xfId="184"/>
    <cellStyle name="Финансовый 4" xfId="185"/>
    <cellStyle name="Хороший" xfId="186"/>
    <cellStyle name="Хороший 2" xfId="187"/>
    <cellStyle name="Хороший 3" xfId="188"/>
  </cellStyles>
  <dxfs count="3"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2"/>
  <sheetViews>
    <sheetView tabSelected="1" view="pageBreakPreview" zoomScale="70" zoomScaleNormal="49" zoomScaleSheetLayoutView="70" zoomScalePageLayoutView="46" workbookViewId="0" topLeftCell="A1">
      <selection activeCell="Q10" sqref="Q10"/>
    </sheetView>
  </sheetViews>
  <sheetFormatPr defaultColWidth="9.00390625" defaultRowHeight="12.75"/>
  <cols>
    <col min="1" max="1" width="6.125" style="118" customWidth="1"/>
    <col min="2" max="2" width="26.75390625" style="1" customWidth="1"/>
    <col min="3" max="3" width="10.25390625" style="1" customWidth="1"/>
    <col min="4" max="4" width="9.125" style="1" customWidth="1"/>
    <col min="5" max="5" width="8.625" style="61" customWidth="1"/>
    <col min="6" max="6" width="7.25390625" style="1" customWidth="1"/>
    <col min="7" max="7" width="8.00390625" style="1" customWidth="1"/>
    <col min="8" max="10" width="14.25390625" style="30" customWidth="1"/>
    <col min="11" max="11" width="14.25390625" style="231" customWidth="1"/>
    <col min="12" max="12" width="20.125" style="1" customWidth="1"/>
    <col min="13" max="13" width="17.00390625" style="30" customWidth="1"/>
    <col min="14" max="14" width="16.00390625" style="30" customWidth="1"/>
    <col min="15" max="15" width="14.25390625" style="30" customWidth="1"/>
    <col min="16" max="16" width="13.125" style="30" customWidth="1"/>
    <col min="17" max="17" width="17.625" style="30" customWidth="1"/>
    <col min="18" max="18" width="15.00390625" style="26" customWidth="1"/>
    <col min="19" max="19" width="12.375" style="26" customWidth="1"/>
    <col min="20" max="20" width="12.00390625" style="1" customWidth="1"/>
    <col min="21" max="21" width="12.375" style="121" customWidth="1"/>
    <col min="22" max="16384" width="9.125" style="1" customWidth="1"/>
  </cols>
  <sheetData>
    <row r="1" spans="1:21" ht="15">
      <c r="A1" s="119"/>
      <c r="Q1" s="272" t="s">
        <v>172</v>
      </c>
      <c r="R1" s="273"/>
      <c r="S1" s="273"/>
      <c r="T1" s="273"/>
      <c r="U1" s="273"/>
    </row>
    <row r="2" spans="1:21" ht="15">
      <c r="A2" s="119"/>
      <c r="Q2" s="274"/>
      <c r="R2" s="273"/>
      <c r="S2" s="273"/>
      <c r="T2" s="273"/>
      <c r="U2" s="273"/>
    </row>
    <row r="3" spans="1:21" ht="15">
      <c r="A3" s="119"/>
      <c r="Q3" s="274"/>
      <c r="R3" s="273"/>
      <c r="S3" s="273"/>
      <c r="T3" s="273"/>
      <c r="U3" s="273"/>
    </row>
    <row r="4" spans="1:21" ht="15">
      <c r="A4" s="119"/>
      <c r="Q4" s="274"/>
      <c r="R4" s="273"/>
      <c r="S4" s="273"/>
      <c r="T4" s="273"/>
      <c r="U4" s="273"/>
    </row>
    <row r="5" spans="1:21" ht="15">
      <c r="A5" s="119"/>
      <c r="Q5" s="274"/>
      <c r="R5" s="273"/>
      <c r="S5" s="273"/>
      <c r="T5" s="273"/>
      <c r="U5" s="273"/>
    </row>
    <row r="6" spans="1:21" ht="15">
      <c r="A6" s="119"/>
      <c r="Q6" s="274"/>
      <c r="R6" s="273"/>
      <c r="S6" s="273"/>
      <c r="T6" s="273"/>
      <c r="U6" s="273"/>
    </row>
    <row r="7" spans="1:21" ht="15">
      <c r="A7" s="119"/>
      <c r="Q7" s="274"/>
      <c r="R7" s="273"/>
      <c r="S7" s="273"/>
      <c r="T7" s="273"/>
      <c r="U7" s="273"/>
    </row>
    <row r="8" spans="1:21" ht="15">
      <c r="A8" s="119"/>
      <c r="Q8" s="274"/>
      <c r="R8" s="273"/>
      <c r="S8" s="273"/>
      <c r="T8" s="273"/>
      <c r="U8" s="273"/>
    </row>
    <row r="9" spans="1:21" ht="15">
      <c r="A9" s="119"/>
      <c r="Q9" s="274"/>
      <c r="R9" s="273"/>
      <c r="S9" s="273"/>
      <c r="T9" s="273"/>
      <c r="U9" s="273"/>
    </row>
    <row r="10" spans="1:21" ht="15">
      <c r="A10" s="119"/>
      <c r="U10" s="3"/>
    </row>
    <row r="11" spans="1:21" ht="15.75">
      <c r="A11" s="119"/>
      <c r="O11" s="32"/>
      <c r="P11" s="35"/>
      <c r="Q11" s="262" t="s">
        <v>1196</v>
      </c>
      <c r="R11" s="263"/>
      <c r="S11" s="263"/>
      <c r="T11" s="263"/>
      <c r="U11" s="263"/>
    </row>
    <row r="12" spans="1:21" ht="15.75">
      <c r="A12" s="119"/>
      <c r="O12" s="33"/>
      <c r="P12" s="36"/>
      <c r="Q12" s="264"/>
      <c r="R12" s="263"/>
      <c r="S12" s="263"/>
      <c r="T12" s="263"/>
      <c r="U12" s="263"/>
    </row>
    <row r="13" spans="1:21" ht="15.75">
      <c r="A13" s="119"/>
      <c r="O13" s="33"/>
      <c r="P13" s="36"/>
      <c r="Q13" s="264"/>
      <c r="R13" s="263"/>
      <c r="S13" s="263"/>
      <c r="T13" s="263"/>
      <c r="U13" s="263"/>
    </row>
    <row r="14" spans="1:21" ht="15.75">
      <c r="A14" s="119"/>
      <c r="O14" s="33"/>
      <c r="P14" s="36"/>
      <c r="Q14" s="264"/>
      <c r="R14" s="263"/>
      <c r="S14" s="263"/>
      <c r="T14" s="263"/>
      <c r="U14" s="263"/>
    </row>
    <row r="15" spans="1:21" ht="15.75">
      <c r="A15" s="119"/>
      <c r="O15" s="33"/>
      <c r="P15" s="36"/>
      <c r="Q15" s="264"/>
      <c r="R15" s="263"/>
      <c r="S15" s="263"/>
      <c r="T15" s="263"/>
      <c r="U15" s="263"/>
    </row>
    <row r="16" spans="1:21" ht="15.75">
      <c r="A16" s="119"/>
      <c r="O16" s="33"/>
      <c r="P16" s="36"/>
      <c r="Q16" s="264"/>
      <c r="R16" s="263"/>
      <c r="S16" s="263"/>
      <c r="T16" s="263"/>
      <c r="U16" s="263"/>
    </row>
    <row r="17" spans="1:21" ht="15.75">
      <c r="A17" s="119"/>
      <c r="B17" s="3"/>
      <c r="O17" s="33"/>
      <c r="P17" s="36"/>
      <c r="Q17" s="264"/>
      <c r="R17" s="263"/>
      <c r="S17" s="263"/>
      <c r="T17" s="263"/>
      <c r="U17" s="263"/>
    </row>
    <row r="18" spans="1:21" ht="15.75">
      <c r="A18" s="119"/>
      <c r="B18" s="3"/>
      <c r="O18" s="33"/>
      <c r="P18" s="36"/>
      <c r="Q18" s="264"/>
      <c r="R18" s="263"/>
      <c r="S18" s="263"/>
      <c r="T18" s="263"/>
      <c r="U18" s="263"/>
    </row>
    <row r="19" spans="1:21" ht="15">
      <c r="A19" s="238"/>
      <c r="B19" s="239"/>
      <c r="C19" s="2"/>
      <c r="D19" s="2"/>
      <c r="E19" s="62"/>
      <c r="F19" s="2"/>
      <c r="G19" s="2"/>
      <c r="H19" s="31"/>
      <c r="I19" s="31"/>
      <c r="J19" s="31"/>
      <c r="K19" s="232"/>
      <c r="L19" s="2"/>
      <c r="M19" s="31"/>
      <c r="N19" s="31"/>
      <c r="O19" s="31"/>
      <c r="P19" s="31"/>
      <c r="Q19" s="264"/>
      <c r="R19" s="263"/>
      <c r="S19" s="263"/>
      <c r="T19" s="263"/>
      <c r="U19" s="263"/>
    </row>
    <row r="20" spans="1:21" ht="16.5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43"/>
      <c r="R20" s="270"/>
      <c r="S20" s="270"/>
      <c r="T20" s="270"/>
      <c r="U20" s="3"/>
    </row>
    <row r="21" spans="1:21" ht="48.75" customHeight="1">
      <c r="A21" s="120"/>
      <c r="B21" s="267" t="s">
        <v>957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268"/>
      <c r="S21" s="268"/>
      <c r="T21" s="268"/>
      <c r="U21" s="3"/>
    </row>
    <row r="22" spans="1:21" s="15" customFormat="1" ht="15">
      <c r="A22" s="244" t="s">
        <v>713</v>
      </c>
      <c r="B22" s="286" t="s">
        <v>704</v>
      </c>
      <c r="C22" s="286" t="s">
        <v>705</v>
      </c>
      <c r="D22" s="286"/>
      <c r="E22" s="285" t="s">
        <v>720</v>
      </c>
      <c r="F22" s="285" t="s">
        <v>1320</v>
      </c>
      <c r="G22" s="285" t="s">
        <v>779</v>
      </c>
      <c r="H22" s="259" t="s">
        <v>1324</v>
      </c>
      <c r="I22" s="258" t="s">
        <v>709</v>
      </c>
      <c r="J22" s="258"/>
      <c r="K22" s="247" t="s">
        <v>777</v>
      </c>
      <c r="L22" s="285" t="s">
        <v>730</v>
      </c>
      <c r="M22" s="261" t="s">
        <v>724</v>
      </c>
      <c r="N22" s="261"/>
      <c r="O22" s="261"/>
      <c r="P22" s="261"/>
      <c r="Q22" s="258"/>
      <c r="R22" s="266" t="s">
        <v>283</v>
      </c>
      <c r="S22" s="266" t="s">
        <v>700</v>
      </c>
      <c r="T22" s="265" t="s">
        <v>732</v>
      </c>
      <c r="U22" s="260" t="s">
        <v>1195</v>
      </c>
    </row>
    <row r="23" spans="1:21" s="15" customFormat="1" ht="15">
      <c r="A23" s="244"/>
      <c r="B23" s="286"/>
      <c r="C23" s="285" t="s">
        <v>282</v>
      </c>
      <c r="D23" s="285" t="s">
        <v>778</v>
      </c>
      <c r="E23" s="286"/>
      <c r="F23" s="286"/>
      <c r="G23" s="286"/>
      <c r="H23" s="259"/>
      <c r="I23" s="258" t="s">
        <v>706</v>
      </c>
      <c r="J23" s="259" t="s">
        <v>1318</v>
      </c>
      <c r="K23" s="248"/>
      <c r="L23" s="286"/>
      <c r="M23" s="258" t="s">
        <v>706</v>
      </c>
      <c r="N23" s="259" t="s">
        <v>1319</v>
      </c>
      <c r="O23" s="261" t="s">
        <v>728</v>
      </c>
      <c r="P23" s="261"/>
      <c r="Q23" s="258" t="s">
        <v>731</v>
      </c>
      <c r="R23" s="266"/>
      <c r="S23" s="266"/>
      <c r="T23" s="265"/>
      <c r="U23" s="260"/>
    </row>
    <row r="24" spans="1:21" s="15" customFormat="1" ht="332.25" customHeight="1">
      <c r="A24" s="244"/>
      <c r="B24" s="286"/>
      <c r="C24" s="245"/>
      <c r="D24" s="286"/>
      <c r="E24" s="286"/>
      <c r="F24" s="286"/>
      <c r="G24" s="286"/>
      <c r="H24" s="259"/>
      <c r="I24" s="258"/>
      <c r="J24" s="258"/>
      <c r="K24" s="248"/>
      <c r="L24" s="286"/>
      <c r="M24" s="246"/>
      <c r="N24" s="259"/>
      <c r="O24" s="34" t="s">
        <v>721</v>
      </c>
      <c r="P24" s="27" t="s">
        <v>707</v>
      </c>
      <c r="Q24" s="259"/>
      <c r="R24" s="266"/>
      <c r="S24" s="266"/>
      <c r="T24" s="265"/>
      <c r="U24" s="260"/>
    </row>
    <row r="25" spans="1:21" s="15" customFormat="1" ht="15">
      <c r="A25" s="126"/>
      <c r="B25" s="16"/>
      <c r="C25" s="16"/>
      <c r="D25" s="17"/>
      <c r="E25" s="16"/>
      <c r="F25" s="16"/>
      <c r="G25" s="16"/>
      <c r="H25" s="27" t="s">
        <v>708</v>
      </c>
      <c r="I25" s="27" t="s">
        <v>708</v>
      </c>
      <c r="J25" s="27" t="s">
        <v>708</v>
      </c>
      <c r="K25" s="39" t="s">
        <v>710</v>
      </c>
      <c r="L25" s="14"/>
      <c r="M25" s="27" t="s">
        <v>711</v>
      </c>
      <c r="N25" s="27" t="s">
        <v>711</v>
      </c>
      <c r="O25" s="27" t="s">
        <v>711</v>
      </c>
      <c r="P25" s="27" t="s">
        <v>711</v>
      </c>
      <c r="Q25" s="27" t="s">
        <v>711</v>
      </c>
      <c r="R25" s="19" t="s">
        <v>714</v>
      </c>
      <c r="S25" s="19" t="s">
        <v>712</v>
      </c>
      <c r="T25" s="148"/>
      <c r="U25" s="149" t="s">
        <v>711</v>
      </c>
    </row>
    <row r="26" spans="1:21" s="15" customFormat="1" ht="15">
      <c r="A26" s="126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95">
        <v>8</v>
      </c>
      <c r="I26" s="95">
        <v>9</v>
      </c>
      <c r="J26" s="95">
        <v>10</v>
      </c>
      <c r="K26" s="39">
        <v>11</v>
      </c>
      <c r="L26" s="14">
        <v>12</v>
      </c>
      <c r="M26" s="39">
        <v>13</v>
      </c>
      <c r="N26" s="39">
        <v>14</v>
      </c>
      <c r="O26" s="39">
        <v>15</v>
      </c>
      <c r="P26" s="39">
        <v>16</v>
      </c>
      <c r="Q26" s="39">
        <v>17</v>
      </c>
      <c r="R26" s="21">
        <v>18</v>
      </c>
      <c r="S26" s="21">
        <v>19</v>
      </c>
      <c r="T26" s="18" t="s">
        <v>725</v>
      </c>
      <c r="U26" s="127" t="s">
        <v>1325</v>
      </c>
    </row>
    <row r="27" spans="1:21" s="15" customFormat="1" ht="14.25">
      <c r="A27" s="275" t="s">
        <v>1519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8"/>
    </row>
    <row r="28" spans="1:21" s="15" customFormat="1" ht="14.25">
      <c r="A28" s="275" t="s">
        <v>742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/>
      <c r="R28" s="276"/>
      <c r="S28" s="276"/>
      <c r="T28" s="276"/>
      <c r="U28" s="278"/>
    </row>
    <row r="29" spans="1:21" s="15" customFormat="1" ht="45">
      <c r="A29" s="126">
        <v>1</v>
      </c>
      <c r="B29" s="77" t="s">
        <v>958</v>
      </c>
      <c r="C29" s="14">
        <v>1970</v>
      </c>
      <c r="D29" s="14"/>
      <c r="E29" s="14" t="s">
        <v>733</v>
      </c>
      <c r="F29" s="14">
        <v>2</v>
      </c>
      <c r="G29" s="14">
        <v>1</v>
      </c>
      <c r="H29" s="27">
        <v>280.9</v>
      </c>
      <c r="I29" s="27">
        <v>274.8</v>
      </c>
      <c r="J29" s="27">
        <v>274.8</v>
      </c>
      <c r="K29" s="39">
        <v>16</v>
      </c>
      <c r="L29" s="27" t="s">
        <v>1321</v>
      </c>
      <c r="M29" s="27">
        <v>619329.6</v>
      </c>
      <c r="N29" s="27"/>
      <c r="O29" s="27"/>
      <c r="P29" s="27"/>
      <c r="Q29" s="27">
        <v>619329.6</v>
      </c>
      <c r="R29" s="27">
        <v>2197.69</v>
      </c>
      <c r="S29" s="19">
        <v>2517.6</v>
      </c>
      <c r="T29" s="14" t="s">
        <v>756</v>
      </c>
      <c r="U29" s="151">
        <v>6.3</v>
      </c>
    </row>
    <row r="30" spans="1:21" s="15" customFormat="1" ht="45">
      <c r="A30" s="126">
        <v>2</v>
      </c>
      <c r="B30" s="77" t="s">
        <v>173</v>
      </c>
      <c r="C30" s="14">
        <v>1970</v>
      </c>
      <c r="D30" s="14"/>
      <c r="E30" s="14" t="s">
        <v>733</v>
      </c>
      <c r="F30" s="14">
        <v>2</v>
      </c>
      <c r="G30" s="14">
        <v>1</v>
      </c>
      <c r="H30" s="27">
        <v>380.5</v>
      </c>
      <c r="I30" s="27">
        <v>348.5</v>
      </c>
      <c r="J30" s="27">
        <v>305.8</v>
      </c>
      <c r="K30" s="39">
        <v>18</v>
      </c>
      <c r="L30" s="27" t="s">
        <v>1321</v>
      </c>
      <c r="M30" s="27">
        <v>823255.2</v>
      </c>
      <c r="N30" s="27"/>
      <c r="O30" s="27"/>
      <c r="P30" s="27"/>
      <c r="Q30" s="27">
        <v>823255.2</v>
      </c>
      <c r="R30" s="27">
        <v>2197.69</v>
      </c>
      <c r="S30" s="19">
        <v>2517.6</v>
      </c>
      <c r="T30" s="14" t="s">
        <v>756</v>
      </c>
      <c r="U30" s="151">
        <v>6.3</v>
      </c>
    </row>
    <row r="31" spans="1:21" s="15" customFormat="1" ht="15">
      <c r="A31" s="126"/>
      <c r="B31" s="152" t="s">
        <v>1323</v>
      </c>
      <c r="C31" s="14"/>
      <c r="D31" s="14"/>
      <c r="E31" s="14"/>
      <c r="F31" s="14"/>
      <c r="G31" s="14"/>
      <c r="H31" s="28">
        <f>SUM(H29:H30)</f>
        <v>661.4</v>
      </c>
      <c r="I31" s="28">
        <f aca="true" t="shared" si="0" ref="I31:Q31">SUM(I29:I30)</f>
        <v>623.3</v>
      </c>
      <c r="J31" s="28">
        <f t="shared" si="0"/>
        <v>580.6</v>
      </c>
      <c r="K31" s="233">
        <f t="shared" si="0"/>
        <v>34</v>
      </c>
      <c r="L31" s="28"/>
      <c r="M31" s="28">
        <f t="shared" si="0"/>
        <v>1442584.7999999998</v>
      </c>
      <c r="N31" s="28"/>
      <c r="O31" s="28"/>
      <c r="P31" s="28"/>
      <c r="Q31" s="28">
        <f t="shared" si="0"/>
        <v>1442584.7999999998</v>
      </c>
      <c r="R31" s="28">
        <v>2197.69</v>
      </c>
      <c r="S31" s="19"/>
      <c r="T31" s="18"/>
      <c r="U31" s="128"/>
    </row>
    <row r="32" spans="1:21" s="15" customFormat="1" ht="14.25">
      <c r="A32" s="275" t="s">
        <v>745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7"/>
      <c r="R32" s="276"/>
      <c r="S32" s="276"/>
      <c r="T32" s="276"/>
      <c r="U32" s="278"/>
    </row>
    <row r="33" spans="1:21" s="15" customFormat="1" ht="45">
      <c r="A33" s="129">
        <v>3</v>
      </c>
      <c r="B33" s="115" t="s">
        <v>1398</v>
      </c>
      <c r="C33" s="39">
        <v>1961</v>
      </c>
      <c r="D33" s="39">
        <v>2009</v>
      </c>
      <c r="E33" s="27" t="s">
        <v>733</v>
      </c>
      <c r="F33" s="95">
        <v>2</v>
      </c>
      <c r="G33" s="95">
        <v>2</v>
      </c>
      <c r="H33" s="27">
        <v>712.1</v>
      </c>
      <c r="I33" s="27">
        <v>635.7</v>
      </c>
      <c r="J33" s="27">
        <v>461.68</v>
      </c>
      <c r="K33" s="39">
        <v>30</v>
      </c>
      <c r="L33" s="27" t="s">
        <v>1328</v>
      </c>
      <c r="M33" s="27">
        <v>2085175.72</v>
      </c>
      <c r="N33" s="27"/>
      <c r="O33" s="27"/>
      <c r="P33" s="27"/>
      <c r="Q33" s="27">
        <v>2085175.72</v>
      </c>
      <c r="R33" s="27">
        <f aca="true" t="shared" si="1" ref="R33:R43">M33/I33</f>
        <v>3280.125405065282</v>
      </c>
      <c r="S33" s="19">
        <v>14736.15</v>
      </c>
      <c r="T33" s="19" t="s">
        <v>756</v>
      </c>
      <c r="U33" s="151">
        <v>6.3</v>
      </c>
    </row>
    <row r="34" spans="1:21" s="15" customFormat="1" ht="45">
      <c r="A34" s="129">
        <v>4</v>
      </c>
      <c r="B34" s="79" t="s">
        <v>959</v>
      </c>
      <c r="C34" s="39">
        <v>1963</v>
      </c>
      <c r="D34" s="39">
        <v>2015</v>
      </c>
      <c r="E34" s="27" t="s">
        <v>733</v>
      </c>
      <c r="F34" s="95">
        <v>2</v>
      </c>
      <c r="G34" s="95">
        <v>2</v>
      </c>
      <c r="H34" s="27">
        <v>411.6</v>
      </c>
      <c r="I34" s="27">
        <v>329</v>
      </c>
      <c r="J34" s="27">
        <v>281.14</v>
      </c>
      <c r="K34" s="39">
        <v>13</v>
      </c>
      <c r="L34" s="27" t="s">
        <v>1321</v>
      </c>
      <c r="M34" s="27">
        <v>840878.4</v>
      </c>
      <c r="N34" s="27"/>
      <c r="O34" s="27"/>
      <c r="P34" s="27"/>
      <c r="Q34" s="27">
        <f>M34</f>
        <v>840878.4</v>
      </c>
      <c r="R34" s="27">
        <f t="shared" si="1"/>
        <v>2555.861398176292</v>
      </c>
      <c r="S34" s="19">
        <v>14736.15</v>
      </c>
      <c r="T34" s="19" t="s">
        <v>756</v>
      </c>
      <c r="U34" s="151">
        <v>6.3</v>
      </c>
    </row>
    <row r="35" spans="1:21" s="15" customFormat="1" ht="45">
      <c r="A35" s="129">
        <v>5</v>
      </c>
      <c r="B35" s="115" t="s">
        <v>960</v>
      </c>
      <c r="C35" s="39">
        <v>1959</v>
      </c>
      <c r="D35" s="39">
        <v>2015</v>
      </c>
      <c r="E35" s="27" t="s">
        <v>733</v>
      </c>
      <c r="F35" s="95">
        <v>2</v>
      </c>
      <c r="G35" s="95">
        <v>4</v>
      </c>
      <c r="H35" s="27">
        <v>1273.73</v>
      </c>
      <c r="I35" s="27">
        <v>1144.83</v>
      </c>
      <c r="J35" s="27">
        <v>1089.88</v>
      </c>
      <c r="K35" s="39">
        <v>57</v>
      </c>
      <c r="L35" s="27" t="s">
        <v>1321</v>
      </c>
      <c r="M35" s="27">
        <v>2820970.8</v>
      </c>
      <c r="N35" s="27"/>
      <c r="O35" s="27"/>
      <c r="P35" s="27"/>
      <c r="Q35" s="27">
        <f>M35</f>
        <v>2820970.8</v>
      </c>
      <c r="R35" s="27">
        <f t="shared" si="1"/>
        <v>2464.0958046172796</v>
      </c>
      <c r="S35" s="19">
        <v>14736.15</v>
      </c>
      <c r="T35" s="19" t="s">
        <v>756</v>
      </c>
      <c r="U35" s="151">
        <v>6.3</v>
      </c>
    </row>
    <row r="36" spans="1:21" s="15" customFormat="1" ht="75">
      <c r="A36" s="129">
        <v>6</v>
      </c>
      <c r="B36" s="153" t="s">
        <v>1197</v>
      </c>
      <c r="C36" s="39">
        <v>1966</v>
      </c>
      <c r="D36" s="39">
        <v>2015</v>
      </c>
      <c r="E36" s="27" t="s">
        <v>733</v>
      </c>
      <c r="F36" s="95">
        <v>2</v>
      </c>
      <c r="G36" s="95">
        <v>2</v>
      </c>
      <c r="H36" s="27">
        <v>426.09</v>
      </c>
      <c r="I36" s="27">
        <v>376.27</v>
      </c>
      <c r="J36" s="27">
        <v>335.04</v>
      </c>
      <c r="K36" s="39">
        <v>15</v>
      </c>
      <c r="L36" s="27" t="s">
        <v>1399</v>
      </c>
      <c r="M36" s="27">
        <v>1043596.67</v>
      </c>
      <c r="N36" s="27"/>
      <c r="O36" s="27"/>
      <c r="P36" s="27"/>
      <c r="Q36" s="27">
        <f>M36</f>
        <v>1043596.67</v>
      </c>
      <c r="R36" s="27">
        <f t="shared" si="1"/>
        <v>2773.531426900896</v>
      </c>
      <c r="S36" s="19">
        <v>14736.15</v>
      </c>
      <c r="T36" s="19" t="s">
        <v>756</v>
      </c>
      <c r="U36" s="151">
        <v>6.3</v>
      </c>
    </row>
    <row r="37" spans="1:21" s="15" customFormat="1" ht="165">
      <c r="A37" s="129">
        <v>7</v>
      </c>
      <c r="B37" s="115" t="s">
        <v>1198</v>
      </c>
      <c r="C37" s="39">
        <v>1966</v>
      </c>
      <c r="D37" s="39">
        <v>2015</v>
      </c>
      <c r="E37" s="27" t="s">
        <v>733</v>
      </c>
      <c r="F37" s="95">
        <v>2</v>
      </c>
      <c r="G37" s="95">
        <v>2</v>
      </c>
      <c r="H37" s="27">
        <v>539.32</v>
      </c>
      <c r="I37" s="27">
        <v>493.76</v>
      </c>
      <c r="J37" s="27">
        <v>461.97</v>
      </c>
      <c r="K37" s="39">
        <v>20</v>
      </c>
      <c r="L37" s="27" t="s">
        <v>932</v>
      </c>
      <c r="M37" s="27">
        <v>1764651.12</v>
      </c>
      <c r="N37" s="27"/>
      <c r="O37" s="27"/>
      <c r="P37" s="27"/>
      <c r="Q37" s="27">
        <f>M37</f>
        <v>1764651.12</v>
      </c>
      <c r="R37" s="27">
        <f t="shared" si="1"/>
        <v>3573.904569021387</v>
      </c>
      <c r="S37" s="19">
        <v>14736.15</v>
      </c>
      <c r="T37" s="19" t="s">
        <v>756</v>
      </c>
      <c r="U37" s="151">
        <v>6.3</v>
      </c>
    </row>
    <row r="38" spans="1:21" s="190" customFormat="1" ht="45">
      <c r="A38" s="129">
        <v>8</v>
      </c>
      <c r="B38" s="97" t="s">
        <v>352</v>
      </c>
      <c r="C38" s="14">
        <v>1957</v>
      </c>
      <c r="D38" s="14"/>
      <c r="E38" s="27" t="s">
        <v>733</v>
      </c>
      <c r="F38" s="14">
        <v>2</v>
      </c>
      <c r="G38" s="14">
        <v>2</v>
      </c>
      <c r="H38" s="19">
        <v>539.32</v>
      </c>
      <c r="I38" s="19">
        <v>493.76</v>
      </c>
      <c r="J38" s="19">
        <v>461.97</v>
      </c>
      <c r="K38" s="39">
        <v>13</v>
      </c>
      <c r="L38" s="27" t="s">
        <v>353</v>
      </c>
      <c r="M38" s="212">
        <v>1129069.17</v>
      </c>
      <c r="N38" s="212"/>
      <c r="O38" s="212"/>
      <c r="P38" s="212"/>
      <c r="Q38" s="212">
        <v>1129069.17</v>
      </c>
      <c r="R38" s="27">
        <f t="shared" si="1"/>
        <v>2286.6760571937784</v>
      </c>
      <c r="S38" s="19">
        <v>14736.15</v>
      </c>
      <c r="T38" s="19" t="s">
        <v>756</v>
      </c>
      <c r="U38" s="151">
        <v>6.3</v>
      </c>
    </row>
    <row r="39" spans="1:21" s="15" customFormat="1" ht="45">
      <c r="A39" s="129">
        <v>9</v>
      </c>
      <c r="B39" s="97" t="s">
        <v>354</v>
      </c>
      <c r="C39" s="14">
        <v>1992</v>
      </c>
      <c r="D39" s="14"/>
      <c r="E39" s="27" t="s">
        <v>733</v>
      </c>
      <c r="F39" s="14">
        <v>5</v>
      </c>
      <c r="G39" s="14">
        <v>4</v>
      </c>
      <c r="H39" s="19">
        <v>4398.08</v>
      </c>
      <c r="I39" s="19">
        <v>3892.32</v>
      </c>
      <c r="J39" s="19">
        <v>3639.32</v>
      </c>
      <c r="K39" s="39">
        <v>186</v>
      </c>
      <c r="L39" s="14" t="s">
        <v>1321</v>
      </c>
      <c r="M39" s="212">
        <v>1855156.5</v>
      </c>
      <c r="N39" s="212"/>
      <c r="O39" s="212"/>
      <c r="P39" s="212"/>
      <c r="Q39" s="212">
        <v>1855156.5</v>
      </c>
      <c r="R39" s="27">
        <f t="shared" si="1"/>
        <v>476.61972807991117</v>
      </c>
      <c r="S39" s="19">
        <v>14736.15</v>
      </c>
      <c r="T39" s="19" t="s">
        <v>756</v>
      </c>
      <c r="U39" s="151">
        <v>6.3</v>
      </c>
    </row>
    <row r="40" spans="1:21" s="15" customFormat="1" ht="45">
      <c r="A40" s="129">
        <v>10</v>
      </c>
      <c r="B40" s="97" t="s">
        <v>355</v>
      </c>
      <c r="C40" s="14">
        <v>1973</v>
      </c>
      <c r="D40" s="14"/>
      <c r="E40" s="27" t="s">
        <v>733</v>
      </c>
      <c r="F40" s="14">
        <v>2</v>
      </c>
      <c r="G40" s="14">
        <v>1</v>
      </c>
      <c r="H40" s="19">
        <v>3590.45</v>
      </c>
      <c r="I40" s="19">
        <v>3305.8</v>
      </c>
      <c r="J40" s="19">
        <v>3078.9</v>
      </c>
      <c r="K40" s="39">
        <v>28</v>
      </c>
      <c r="L40" s="14" t="s">
        <v>356</v>
      </c>
      <c r="M40" s="212">
        <v>1157607.09</v>
      </c>
      <c r="N40" s="212"/>
      <c r="O40" s="212"/>
      <c r="P40" s="212"/>
      <c r="Q40" s="212">
        <v>1157607.09</v>
      </c>
      <c r="R40" s="27">
        <f t="shared" si="1"/>
        <v>350.1745689394398</v>
      </c>
      <c r="S40" s="19">
        <v>14736.15</v>
      </c>
      <c r="T40" s="19" t="s">
        <v>756</v>
      </c>
      <c r="U40" s="151">
        <v>6.3</v>
      </c>
    </row>
    <row r="41" spans="1:21" s="15" customFormat="1" ht="45">
      <c r="A41" s="129">
        <v>11</v>
      </c>
      <c r="B41" s="97" t="s">
        <v>357</v>
      </c>
      <c r="C41" s="14">
        <v>1977</v>
      </c>
      <c r="D41" s="14"/>
      <c r="E41" s="27" t="s">
        <v>733</v>
      </c>
      <c r="F41" s="14">
        <v>5</v>
      </c>
      <c r="G41" s="14">
        <v>4</v>
      </c>
      <c r="H41" s="19">
        <v>488.96</v>
      </c>
      <c r="I41" s="19">
        <v>344.65</v>
      </c>
      <c r="J41" s="19">
        <v>259.69</v>
      </c>
      <c r="K41" s="39">
        <v>118</v>
      </c>
      <c r="L41" s="14" t="s">
        <v>160</v>
      </c>
      <c r="M41" s="212">
        <v>2928856.31</v>
      </c>
      <c r="N41" s="212"/>
      <c r="O41" s="212"/>
      <c r="P41" s="212"/>
      <c r="Q41" s="212">
        <v>2928856.31</v>
      </c>
      <c r="R41" s="27">
        <f t="shared" si="1"/>
        <v>8498.059799796896</v>
      </c>
      <c r="S41" s="19">
        <v>14736.15</v>
      </c>
      <c r="T41" s="19" t="s">
        <v>756</v>
      </c>
      <c r="U41" s="151">
        <v>6.3</v>
      </c>
    </row>
    <row r="42" spans="1:21" s="25" customFormat="1" ht="60">
      <c r="A42" s="129">
        <v>12</v>
      </c>
      <c r="B42" s="97" t="s">
        <v>358</v>
      </c>
      <c r="C42" s="14">
        <v>1979</v>
      </c>
      <c r="D42" s="14"/>
      <c r="E42" s="27" t="s">
        <v>733</v>
      </c>
      <c r="F42" s="14">
        <v>2</v>
      </c>
      <c r="G42" s="14">
        <v>3</v>
      </c>
      <c r="H42" s="19">
        <v>2976.43</v>
      </c>
      <c r="I42" s="19">
        <v>2703.07</v>
      </c>
      <c r="J42" s="19">
        <v>2555.7</v>
      </c>
      <c r="K42" s="39">
        <v>43</v>
      </c>
      <c r="L42" s="14" t="s">
        <v>359</v>
      </c>
      <c r="M42" s="212">
        <v>2018315.56</v>
      </c>
      <c r="N42" s="212"/>
      <c r="O42" s="212"/>
      <c r="P42" s="212"/>
      <c r="Q42" s="212">
        <v>2018315.56</v>
      </c>
      <c r="R42" s="27">
        <f t="shared" si="1"/>
        <v>746.6752840289005</v>
      </c>
      <c r="S42" s="19">
        <v>14736.15</v>
      </c>
      <c r="T42" s="19" t="s">
        <v>756</v>
      </c>
      <c r="U42" s="151">
        <v>6.3</v>
      </c>
    </row>
    <row r="43" spans="1:21" s="15" customFormat="1" ht="15">
      <c r="A43" s="154"/>
      <c r="B43" s="152" t="s">
        <v>532</v>
      </c>
      <c r="C43" s="27"/>
      <c r="D43" s="27"/>
      <c r="E43" s="27"/>
      <c r="F43" s="27"/>
      <c r="G43" s="27"/>
      <c r="H43" s="28">
        <f>SUM(H33:H42)</f>
        <v>15356.080000000002</v>
      </c>
      <c r="I43" s="28">
        <f aca="true" t="shared" si="2" ref="I43:Q43">SUM(I33:I42)</f>
        <v>13719.159999999998</v>
      </c>
      <c r="J43" s="28">
        <f t="shared" si="2"/>
        <v>12625.29</v>
      </c>
      <c r="K43" s="233">
        <f t="shared" si="2"/>
        <v>523</v>
      </c>
      <c r="L43" s="28"/>
      <c r="M43" s="28">
        <f t="shared" si="2"/>
        <v>17644277.34</v>
      </c>
      <c r="N43" s="28"/>
      <c r="O43" s="28"/>
      <c r="P43" s="28"/>
      <c r="Q43" s="28">
        <f t="shared" si="2"/>
        <v>17644277.34</v>
      </c>
      <c r="R43" s="28">
        <f t="shared" si="1"/>
        <v>1286.1047862988698</v>
      </c>
      <c r="S43" s="19"/>
      <c r="T43" s="19"/>
      <c r="U43" s="151"/>
    </row>
    <row r="44" spans="1:21" s="15" customFormat="1" ht="14.25">
      <c r="A44" s="275" t="s">
        <v>764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7"/>
      <c r="R44" s="276"/>
      <c r="S44" s="276"/>
      <c r="T44" s="276"/>
      <c r="U44" s="278"/>
    </row>
    <row r="45" spans="1:21" s="15" customFormat="1" ht="45">
      <c r="A45" s="129">
        <v>13</v>
      </c>
      <c r="B45" s="77" t="s">
        <v>248</v>
      </c>
      <c r="C45" s="64">
        <v>1982</v>
      </c>
      <c r="D45" s="96"/>
      <c r="E45" s="27" t="s">
        <v>733</v>
      </c>
      <c r="F45" s="14">
        <v>2</v>
      </c>
      <c r="G45" s="14">
        <v>3</v>
      </c>
      <c r="H45" s="27">
        <v>845.51</v>
      </c>
      <c r="I45" s="27">
        <v>845.51</v>
      </c>
      <c r="J45" s="27">
        <v>845.51</v>
      </c>
      <c r="K45" s="39">
        <v>37</v>
      </c>
      <c r="L45" s="94" t="s">
        <v>954</v>
      </c>
      <c r="M45" s="27">
        <v>2475220.35</v>
      </c>
      <c r="N45" s="27"/>
      <c r="O45" s="27"/>
      <c r="P45" s="27"/>
      <c r="Q45" s="27">
        <v>2475220.35</v>
      </c>
      <c r="R45" s="27">
        <f>M45/I45</f>
        <v>2927.487965843101</v>
      </c>
      <c r="S45" s="19">
        <v>14736.15</v>
      </c>
      <c r="T45" s="14" t="s">
        <v>756</v>
      </c>
      <c r="U45" s="151">
        <v>6.3</v>
      </c>
    </row>
    <row r="46" spans="1:21" s="15" customFormat="1" ht="45">
      <c r="A46" s="129">
        <v>14</v>
      </c>
      <c r="B46" s="77" t="s">
        <v>606</v>
      </c>
      <c r="C46" s="64">
        <v>1998</v>
      </c>
      <c r="D46" s="96"/>
      <c r="E46" s="27" t="s">
        <v>733</v>
      </c>
      <c r="F46" s="14">
        <v>3</v>
      </c>
      <c r="G46" s="14">
        <v>3</v>
      </c>
      <c r="H46" s="27">
        <v>1719.18</v>
      </c>
      <c r="I46" s="27">
        <v>1719.18</v>
      </c>
      <c r="J46" s="27">
        <v>1719.18</v>
      </c>
      <c r="K46" s="39">
        <v>88</v>
      </c>
      <c r="L46" s="94" t="s">
        <v>847</v>
      </c>
      <c r="M46" s="27">
        <v>2725226.47</v>
      </c>
      <c r="N46" s="27"/>
      <c r="O46" s="27"/>
      <c r="P46" s="27"/>
      <c r="Q46" s="27">
        <v>2725226.47</v>
      </c>
      <c r="R46" s="27">
        <f>M46/I46</f>
        <v>1585.1897241708257</v>
      </c>
      <c r="S46" s="19">
        <v>14736.15</v>
      </c>
      <c r="T46" s="14" t="s">
        <v>756</v>
      </c>
      <c r="U46" s="151">
        <v>6.3</v>
      </c>
    </row>
    <row r="47" spans="1:21" s="15" customFormat="1" ht="45">
      <c r="A47" s="129">
        <v>15</v>
      </c>
      <c r="B47" s="77" t="s">
        <v>360</v>
      </c>
      <c r="C47" s="64">
        <v>1980</v>
      </c>
      <c r="D47" s="96"/>
      <c r="E47" s="27" t="s">
        <v>733</v>
      </c>
      <c r="F47" s="14">
        <v>2</v>
      </c>
      <c r="G47" s="14">
        <v>2</v>
      </c>
      <c r="H47" s="27">
        <v>778.6</v>
      </c>
      <c r="I47" s="27">
        <v>778.6</v>
      </c>
      <c r="J47" s="27">
        <v>778.6</v>
      </c>
      <c r="K47" s="39">
        <v>38</v>
      </c>
      <c r="L47" s="14" t="s">
        <v>361</v>
      </c>
      <c r="M47" s="27">
        <v>520384</v>
      </c>
      <c r="N47" s="27"/>
      <c r="O47" s="27"/>
      <c r="P47" s="27"/>
      <c r="Q47" s="27">
        <v>520384</v>
      </c>
      <c r="R47" s="27">
        <f>M47/I47</f>
        <v>668.358592345235</v>
      </c>
      <c r="S47" s="19">
        <v>14736.15</v>
      </c>
      <c r="T47" s="14" t="s">
        <v>756</v>
      </c>
      <c r="U47" s="151">
        <v>6.3</v>
      </c>
    </row>
    <row r="48" spans="1:21" s="15" customFormat="1" ht="14.25">
      <c r="A48" s="132"/>
      <c r="B48" s="152" t="s">
        <v>1322</v>
      </c>
      <c r="C48" s="22"/>
      <c r="D48" s="22"/>
      <c r="E48" s="22"/>
      <c r="F48" s="22"/>
      <c r="G48" s="22"/>
      <c r="H48" s="28">
        <f>SUM(H45:H47)</f>
        <v>3343.29</v>
      </c>
      <c r="I48" s="28">
        <f aca="true" t="shared" si="3" ref="I48:Q48">SUM(I45:I47)</f>
        <v>3343.29</v>
      </c>
      <c r="J48" s="28">
        <f t="shared" si="3"/>
        <v>3343.29</v>
      </c>
      <c r="K48" s="233">
        <f t="shared" si="3"/>
        <v>163</v>
      </c>
      <c r="L48" s="28"/>
      <c r="M48" s="28">
        <f t="shared" si="3"/>
        <v>5720830.82</v>
      </c>
      <c r="N48" s="28"/>
      <c r="O48" s="28"/>
      <c r="P48" s="28"/>
      <c r="Q48" s="28">
        <f t="shared" si="3"/>
        <v>5720830.82</v>
      </c>
      <c r="R48" s="28">
        <f>M48/I48</f>
        <v>1711.1380765652996</v>
      </c>
      <c r="S48" s="20"/>
      <c r="T48" s="20"/>
      <c r="U48" s="155"/>
    </row>
    <row r="49" spans="1:21" s="15" customFormat="1" ht="14.25">
      <c r="A49" s="275" t="s">
        <v>735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7"/>
      <c r="R49" s="276"/>
      <c r="S49" s="276"/>
      <c r="T49" s="276"/>
      <c r="U49" s="278"/>
    </row>
    <row r="50" spans="1:21" s="15" customFormat="1" ht="45">
      <c r="A50" s="126">
        <v>16</v>
      </c>
      <c r="B50" s="77" t="s">
        <v>965</v>
      </c>
      <c r="C50" s="14">
        <v>1972</v>
      </c>
      <c r="D50" s="14"/>
      <c r="E50" s="14" t="s">
        <v>733</v>
      </c>
      <c r="F50" s="14">
        <v>2</v>
      </c>
      <c r="G50" s="14">
        <v>1</v>
      </c>
      <c r="H50" s="27">
        <v>382.7</v>
      </c>
      <c r="I50" s="27">
        <v>314.2</v>
      </c>
      <c r="J50" s="27">
        <v>314.2</v>
      </c>
      <c r="K50" s="39">
        <v>21</v>
      </c>
      <c r="L50" s="94" t="s">
        <v>271</v>
      </c>
      <c r="M50" s="27">
        <v>602965.2</v>
      </c>
      <c r="N50" s="27"/>
      <c r="O50" s="27"/>
      <c r="P50" s="27"/>
      <c r="Q50" s="27">
        <v>602965.2</v>
      </c>
      <c r="R50" s="27">
        <f>M50/I50</f>
        <v>1919.049013367282</v>
      </c>
      <c r="S50" s="19">
        <v>14736.15</v>
      </c>
      <c r="T50" s="14" t="s">
        <v>756</v>
      </c>
      <c r="U50" s="151">
        <v>6.3</v>
      </c>
    </row>
    <row r="51" spans="1:21" s="15" customFormat="1" ht="45">
      <c r="A51" s="126">
        <v>17</v>
      </c>
      <c r="B51" s="77" t="s">
        <v>362</v>
      </c>
      <c r="C51" s="94">
        <v>1982</v>
      </c>
      <c r="D51" s="94"/>
      <c r="E51" s="94" t="s">
        <v>733</v>
      </c>
      <c r="F51" s="94">
        <v>2</v>
      </c>
      <c r="G51" s="94">
        <v>4</v>
      </c>
      <c r="H51" s="94">
        <v>403.81</v>
      </c>
      <c r="I51" s="94">
        <v>274.5</v>
      </c>
      <c r="J51" s="94">
        <v>274.5</v>
      </c>
      <c r="K51" s="105">
        <v>11</v>
      </c>
      <c r="L51" s="94" t="s">
        <v>1321</v>
      </c>
      <c r="M51" s="27">
        <v>662443.5</v>
      </c>
      <c r="N51" s="195"/>
      <c r="O51" s="195"/>
      <c r="P51" s="195"/>
      <c r="Q51" s="27">
        <v>662443.5</v>
      </c>
      <c r="R51" s="27">
        <f>M51/I51</f>
        <v>2413.273224043716</v>
      </c>
      <c r="S51" s="19">
        <v>14736.15</v>
      </c>
      <c r="T51" s="14" t="s">
        <v>756</v>
      </c>
      <c r="U51" s="151">
        <v>6.3</v>
      </c>
    </row>
    <row r="52" spans="1:21" s="15" customFormat="1" ht="15">
      <c r="A52" s="126"/>
      <c r="B52" s="152" t="s">
        <v>1501</v>
      </c>
      <c r="C52" s="14"/>
      <c r="D52" s="14"/>
      <c r="E52" s="14"/>
      <c r="F52" s="14"/>
      <c r="G52" s="14"/>
      <c r="H52" s="28">
        <f>SUM(H50:H51)</f>
        <v>786.51</v>
      </c>
      <c r="I52" s="28">
        <f aca="true" t="shared" si="4" ref="I52:Q52">SUM(I50:I51)</f>
        <v>588.7</v>
      </c>
      <c r="J52" s="28">
        <f t="shared" si="4"/>
        <v>588.7</v>
      </c>
      <c r="K52" s="233">
        <f t="shared" si="4"/>
        <v>32</v>
      </c>
      <c r="L52" s="28"/>
      <c r="M52" s="28">
        <f t="shared" si="4"/>
        <v>1265408.7</v>
      </c>
      <c r="N52" s="28"/>
      <c r="O52" s="28"/>
      <c r="P52" s="28"/>
      <c r="Q52" s="28">
        <f t="shared" si="4"/>
        <v>1265408.7</v>
      </c>
      <c r="R52" s="28">
        <f>M52/I52</f>
        <v>2149.4966876167823</v>
      </c>
      <c r="S52" s="19"/>
      <c r="T52" s="18"/>
      <c r="U52" s="149"/>
    </row>
    <row r="53" spans="1:21" s="15" customFormat="1" ht="14.25">
      <c r="A53" s="275" t="s">
        <v>736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7"/>
      <c r="R53" s="276"/>
      <c r="S53" s="276"/>
      <c r="T53" s="276"/>
      <c r="U53" s="278"/>
    </row>
    <row r="54" spans="1:21" s="15" customFormat="1" ht="45">
      <c r="A54" s="126">
        <v>18</v>
      </c>
      <c r="B54" s="97" t="s">
        <v>1283</v>
      </c>
      <c r="C54" s="14">
        <v>1965</v>
      </c>
      <c r="D54" s="14">
        <v>1965</v>
      </c>
      <c r="E54" s="14" t="s">
        <v>733</v>
      </c>
      <c r="F54" s="14">
        <v>2</v>
      </c>
      <c r="G54" s="14">
        <v>3</v>
      </c>
      <c r="H54" s="27">
        <v>473.8</v>
      </c>
      <c r="I54" s="27">
        <v>473.8</v>
      </c>
      <c r="J54" s="27">
        <v>473.8</v>
      </c>
      <c r="K54" s="39">
        <v>22</v>
      </c>
      <c r="L54" s="14" t="s">
        <v>160</v>
      </c>
      <c r="M54" s="27">
        <v>1526415.2</v>
      </c>
      <c r="N54" s="27"/>
      <c r="O54" s="27"/>
      <c r="P54" s="27"/>
      <c r="Q54" s="27">
        <v>1526415.2</v>
      </c>
      <c r="R54" s="19">
        <f aca="true" t="shared" si="5" ref="R54:R61">M54/I54</f>
        <v>3221.6445757703673</v>
      </c>
      <c r="S54" s="19">
        <v>14736.15</v>
      </c>
      <c r="T54" s="14" t="s">
        <v>756</v>
      </c>
      <c r="U54" s="151">
        <v>6.3</v>
      </c>
    </row>
    <row r="55" spans="1:21" s="15" customFormat="1" ht="45">
      <c r="A55" s="126">
        <v>19</v>
      </c>
      <c r="B55" s="97" t="s">
        <v>961</v>
      </c>
      <c r="C55" s="14">
        <v>1966</v>
      </c>
      <c r="D55" s="14">
        <v>2009</v>
      </c>
      <c r="E55" s="14" t="s">
        <v>733</v>
      </c>
      <c r="F55" s="14">
        <v>2</v>
      </c>
      <c r="G55" s="14">
        <v>2</v>
      </c>
      <c r="H55" s="27">
        <v>369.5</v>
      </c>
      <c r="I55" s="27">
        <v>369.5</v>
      </c>
      <c r="J55" s="27">
        <v>277</v>
      </c>
      <c r="K55" s="39">
        <v>15</v>
      </c>
      <c r="L55" s="14" t="s">
        <v>743</v>
      </c>
      <c r="M55" s="27">
        <v>194960</v>
      </c>
      <c r="N55" s="27"/>
      <c r="O55" s="27"/>
      <c r="P55" s="27"/>
      <c r="Q55" s="27">
        <v>194960</v>
      </c>
      <c r="R55" s="19">
        <f t="shared" si="5"/>
        <v>527.6319350473613</v>
      </c>
      <c r="S55" s="19">
        <v>14736.15</v>
      </c>
      <c r="T55" s="14" t="s">
        <v>756</v>
      </c>
      <c r="U55" s="151">
        <v>6.3</v>
      </c>
    </row>
    <row r="56" spans="1:21" s="15" customFormat="1" ht="45">
      <c r="A56" s="126">
        <v>20</v>
      </c>
      <c r="B56" s="97" t="s">
        <v>962</v>
      </c>
      <c r="C56" s="14">
        <v>1963</v>
      </c>
      <c r="D56" s="14">
        <v>2015</v>
      </c>
      <c r="E56" s="14" t="s">
        <v>733</v>
      </c>
      <c r="F56" s="14">
        <v>2</v>
      </c>
      <c r="G56" s="14">
        <v>2</v>
      </c>
      <c r="H56" s="27">
        <v>375</v>
      </c>
      <c r="I56" s="27">
        <v>375</v>
      </c>
      <c r="J56" s="27">
        <v>227.25</v>
      </c>
      <c r="K56" s="39">
        <v>8</v>
      </c>
      <c r="L56" s="14" t="s">
        <v>161</v>
      </c>
      <c r="M56" s="27">
        <v>1091645</v>
      </c>
      <c r="N56" s="27"/>
      <c r="O56" s="27"/>
      <c r="P56" s="27"/>
      <c r="Q56" s="27">
        <v>1091645</v>
      </c>
      <c r="R56" s="19">
        <f t="shared" si="5"/>
        <v>2911.0533333333333</v>
      </c>
      <c r="S56" s="19">
        <v>14736.15</v>
      </c>
      <c r="T56" s="14" t="s">
        <v>756</v>
      </c>
      <c r="U56" s="151">
        <v>6.3</v>
      </c>
    </row>
    <row r="57" spans="1:21" s="15" customFormat="1" ht="45">
      <c r="A57" s="126">
        <v>21</v>
      </c>
      <c r="B57" s="97" t="s">
        <v>963</v>
      </c>
      <c r="C57" s="14">
        <v>1974</v>
      </c>
      <c r="D57" s="14">
        <v>1974</v>
      </c>
      <c r="E57" s="14" t="s">
        <v>733</v>
      </c>
      <c r="F57" s="14">
        <v>2</v>
      </c>
      <c r="G57" s="14">
        <v>1</v>
      </c>
      <c r="H57" s="27">
        <v>369.4</v>
      </c>
      <c r="I57" s="27">
        <v>369.4</v>
      </c>
      <c r="J57" s="27">
        <v>325.9</v>
      </c>
      <c r="K57" s="39">
        <v>13</v>
      </c>
      <c r="L57" s="14" t="s">
        <v>743</v>
      </c>
      <c r="M57" s="27">
        <v>194907</v>
      </c>
      <c r="N57" s="27"/>
      <c r="O57" s="27"/>
      <c r="P57" s="27"/>
      <c r="Q57" s="27">
        <v>194907</v>
      </c>
      <c r="R57" s="19">
        <f t="shared" si="5"/>
        <v>527.6312939902544</v>
      </c>
      <c r="S57" s="19">
        <v>14736.15</v>
      </c>
      <c r="T57" s="14" t="s">
        <v>756</v>
      </c>
      <c r="U57" s="151">
        <v>6.3</v>
      </c>
    </row>
    <row r="58" spans="1:21" s="15" customFormat="1" ht="45">
      <c r="A58" s="126">
        <v>22</v>
      </c>
      <c r="B58" s="97" t="s">
        <v>363</v>
      </c>
      <c r="C58" s="94">
        <v>1975</v>
      </c>
      <c r="D58" s="19" t="s">
        <v>364</v>
      </c>
      <c r="E58" s="14" t="s">
        <v>1326</v>
      </c>
      <c r="F58" s="94">
        <v>5</v>
      </c>
      <c r="G58" s="94">
        <v>4</v>
      </c>
      <c r="H58" s="34">
        <v>3058.01</v>
      </c>
      <c r="I58" s="34">
        <v>3058.01</v>
      </c>
      <c r="J58" s="34">
        <v>2869.41</v>
      </c>
      <c r="K58" s="105">
        <v>103</v>
      </c>
      <c r="L58" s="14" t="s">
        <v>1317</v>
      </c>
      <c r="M58" s="27">
        <v>1503479.25</v>
      </c>
      <c r="N58" s="27"/>
      <c r="O58" s="27"/>
      <c r="P58" s="27"/>
      <c r="Q58" s="27">
        <v>1503479.25</v>
      </c>
      <c r="R58" s="19">
        <f t="shared" si="5"/>
        <v>491.65282324125815</v>
      </c>
      <c r="S58" s="19">
        <v>14736.15</v>
      </c>
      <c r="T58" s="14" t="s">
        <v>756</v>
      </c>
      <c r="U58" s="151">
        <v>6.3</v>
      </c>
    </row>
    <row r="59" spans="1:21" s="15" customFormat="1" ht="45">
      <c r="A59" s="126">
        <v>23</v>
      </c>
      <c r="B59" s="38" t="s">
        <v>365</v>
      </c>
      <c r="C59" s="14">
        <v>1990</v>
      </c>
      <c r="D59" s="213" t="s">
        <v>364</v>
      </c>
      <c r="E59" s="14" t="s">
        <v>1326</v>
      </c>
      <c r="F59" s="14">
        <v>5</v>
      </c>
      <c r="G59" s="14">
        <v>5</v>
      </c>
      <c r="H59" s="27">
        <v>5484.36</v>
      </c>
      <c r="I59" s="27">
        <v>5484.36</v>
      </c>
      <c r="J59" s="214" t="s">
        <v>366</v>
      </c>
      <c r="K59" s="39">
        <v>203</v>
      </c>
      <c r="L59" s="14" t="s">
        <v>1328</v>
      </c>
      <c r="M59" s="27">
        <v>5867627.86</v>
      </c>
      <c r="N59" s="27"/>
      <c r="O59" s="27"/>
      <c r="P59" s="27"/>
      <c r="Q59" s="27">
        <v>5867627.86</v>
      </c>
      <c r="R59" s="19">
        <f t="shared" si="5"/>
        <v>1069.8837895397094</v>
      </c>
      <c r="S59" s="19">
        <v>14736.15</v>
      </c>
      <c r="T59" s="14" t="s">
        <v>756</v>
      </c>
      <c r="U59" s="151">
        <v>6.3</v>
      </c>
    </row>
    <row r="60" spans="1:21" s="15" customFormat="1" ht="45">
      <c r="A60" s="126">
        <v>24</v>
      </c>
      <c r="B60" s="97" t="s">
        <v>964</v>
      </c>
      <c r="C60" s="14">
        <v>1960</v>
      </c>
      <c r="D60" s="14">
        <v>2015</v>
      </c>
      <c r="E60" s="14" t="s">
        <v>733</v>
      </c>
      <c r="F60" s="14">
        <v>3</v>
      </c>
      <c r="G60" s="14">
        <v>2</v>
      </c>
      <c r="H60" s="27">
        <v>738.05</v>
      </c>
      <c r="I60" s="27">
        <v>738.05</v>
      </c>
      <c r="J60" s="27">
        <v>662.75</v>
      </c>
      <c r="K60" s="39">
        <v>20</v>
      </c>
      <c r="L60" s="14" t="s">
        <v>1321</v>
      </c>
      <c r="M60" s="27">
        <v>1560912</v>
      </c>
      <c r="N60" s="27"/>
      <c r="O60" s="27"/>
      <c r="P60" s="27"/>
      <c r="Q60" s="27">
        <v>1560912</v>
      </c>
      <c r="R60" s="19">
        <f t="shared" si="5"/>
        <v>2114.913623738229</v>
      </c>
      <c r="S60" s="19">
        <v>14736.15</v>
      </c>
      <c r="T60" s="14" t="s">
        <v>756</v>
      </c>
      <c r="U60" s="151">
        <v>6.3</v>
      </c>
    </row>
    <row r="61" spans="1:21" s="15" customFormat="1" ht="15">
      <c r="A61" s="126"/>
      <c r="B61" s="152" t="s">
        <v>1156</v>
      </c>
      <c r="C61" s="14"/>
      <c r="D61" s="14"/>
      <c r="E61" s="14"/>
      <c r="F61" s="14"/>
      <c r="G61" s="14"/>
      <c r="H61" s="28">
        <f>SUM(H54:H60)</f>
        <v>10868.119999999999</v>
      </c>
      <c r="I61" s="28">
        <f aca="true" t="shared" si="6" ref="I61:Q61">SUM(I54:I60)</f>
        <v>10868.119999999999</v>
      </c>
      <c r="J61" s="28">
        <f t="shared" si="6"/>
        <v>4836.11</v>
      </c>
      <c r="K61" s="233">
        <f t="shared" si="6"/>
        <v>384</v>
      </c>
      <c r="L61" s="28"/>
      <c r="M61" s="28">
        <f t="shared" si="6"/>
        <v>11939946.31</v>
      </c>
      <c r="N61" s="28"/>
      <c r="O61" s="28"/>
      <c r="P61" s="28"/>
      <c r="Q61" s="28">
        <f t="shared" si="6"/>
        <v>11939946.31</v>
      </c>
      <c r="R61" s="20">
        <f t="shared" si="5"/>
        <v>1098.6211331858685</v>
      </c>
      <c r="S61" s="19"/>
      <c r="T61" s="18"/>
      <c r="U61" s="128"/>
    </row>
    <row r="62" spans="1:21" s="15" customFormat="1" ht="14.25">
      <c r="A62" s="275" t="s">
        <v>751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7"/>
      <c r="R62" s="276"/>
      <c r="S62" s="276"/>
      <c r="T62" s="276"/>
      <c r="U62" s="278"/>
    </row>
    <row r="63" spans="1:21" s="15" customFormat="1" ht="45">
      <c r="A63" s="126">
        <v>25</v>
      </c>
      <c r="B63" s="97" t="s">
        <v>607</v>
      </c>
      <c r="C63" s="14">
        <v>1978</v>
      </c>
      <c r="D63" s="14"/>
      <c r="E63" s="14" t="s">
        <v>733</v>
      </c>
      <c r="F63" s="14">
        <v>2</v>
      </c>
      <c r="G63" s="14">
        <v>2</v>
      </c>
      <c r="H63" s="27">
        <v>983.58</v>
      </c>
      <c r="I63" s="27">
        <v>923.99</v>
      </c>
      <c r="J63" s="27">
        <v>923.99</v>
      </c>
      <c r="K63" s="39">
        <v>46</v>
      </c>
      <c r="L63" s="94" t="s">
        <v>1321</v>
      </c>
      <c r="M63" s="27">
        <v>2155065.6</v>
      </c>
      <c r="N63" s="27"/>
      <c r="O63" s="27"/>
      <c r="P63" s="27"/>
      <c r="Q63" s="27">
        <v>2155065.6</v>
      </c>
      <c r="R63" s="27">
        <f>M63/I63</f>
        <v>2332.347319776188</v>
      </c>
      <c r="S63" s="19">
        <v>14736.15</v>
      </c>
      <c r="T63" s="14" t="s">
        <v>756</v>
      </c>
      <c r="U63" s="151">
        <v>6.3</v>
      </c>
    </row>
    <row r="64" spans="1:21" s="15" customFormat="1" ht="45">
      <c r="A64" s="126">
        <v>26</v>
      </c>
      <c r="B64" s="97" t="s">
        <v>367</v>
      </c>
      <c r="C64" s="14">
        <v>1973</v>
      </c>
      <c r="D64" s="14"/>
      <c r="E64" s="14" t="s">
        <v>733</v>
      </c>
      <c r="F64" s="14">
        <v>2</v>
      </c>
      <c r="G64" s="14">
        <v>3</v>
      </c>
      <c r="H64" s="14">
        <v>1273.84</v>
      </c>
      <c r="I64" s="14">
        <v>979.65</v>
      </c>
      <c r="J64" s="14">
        <v>890.45</v>
      </c>
      <c r="K64" s="39">
        <v>37</v>
      </c>
      <c r="L64" s="14" t="s">
        <v>1321</v>
      </c>
      <c r="M64" s="215">
        <v>1534670</v>
      </c>
      <c r="N64" s="216"/>
      <c r="O64" s="216"/>
      <c r="P64" s="217"/>
      <c r="Q64" s="215">
        <v>1534670</v>
      </c>
      <c r="R64" s="27">
        <f>M64/I64</f>
        <v>1566.5492778032972</v>
      </c>
      <c r="S64" s="19">
        <v>14736.15</v>
      </c>
      <c r="T64" s="14" t="s">
        <v>756</v>
      </c>
      <c r="U64" s="151">
        <v>6.3</v>
      </c>
    </row>
    <row r="65" spans="1:21" s="15" customFormat="1" ht="15">
      <c r="A65" s="126"/>
      <c r="B65" s="152" t="s">
        <v>1501</v>
      </c>
      <c r="C65" s="14"/>
      <c r="D65" s="14"/>
      <c r="E65" s="14"/>
      <c r="F65" s="14"/>
      <c r="G65" s="14"/>
      <c r="H65" s="28">
        <f>SUM(H63:H64)</f>
        <v>2257.42</v>
      </c>
      <c r="I65" s="28">
        <f aca="true" t="shared" si="7" ref="I65:Q65">SUM(I63:I64)</f>
        <v>1903.6399999999999</v>
      </c>
      <c r="J65" s="28">
        <f t="shared" si="7"/>
        <v>1814.44</v>
      </c>
      <c r="K65" s="233">
        <f t="shared" si="7"/>
        <v>83</v>
      </c>
      <c r="L65" s="28"/>
      <c r="M65" s="28">
        <f t="shared" si="7"/>
        <v>3689735.6</v>
      </c>
      <c r="N65" s="28"/>
      <c r="O65" s="28"/>
      <c r="P65" s="28"/>
      <c r="Q65" s="28">
        <f t="shared" si="7"/>
        <v>3689735.6</v>
      </c>
      <c r="R65" s="28">
        <f>M65/I65</f>
        <v>1938.2528209115171</v>
      </c>
      <c r="S65" s="20"/>
      <c r="T65" s="22"/>
      <c r="U65" s="150"/>
    </row>
    <row r="66" spans="1:21" s="15" customFormat="1" ht="14.25">
      <c r="A66" s="275" t="s">
        <v>752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7"/>
      <c r="R66" s="276"/>
      <c r="S66" s="276"/>
      <c r="T66" s="276"/>
      <c r="U66" s="278"/>
    </row>
    <row r="67" spans="1:21" s="15" customFormat="1" ht="45">
      <c r="A67" s="126">
        <v>27</v>
      </c>
      <c r="B67" s="97" t="s">
        <v>966</v>
      </c>
      <c r="C67" s="14">
        <v>1980</v>
      </c>
      <c r="D67" s="14">
        <v>2009</v>
      </c>
      <c r="E67" s="14" t="s">
        <v>733</v>
      </c>
      <c r="F67" s="14">
        <v>2</v>
      </c>
      <c r="G67" s="14">
        <v>2</v>
      </c>
      <c r="H67" s="27">
        <v>600.9</v>
      </c>
      <c r="I67" s="27">
        <v>845</v>
      </c>
      <c r="J67" s="27">
        <v>796.2</v>
      </c>
      <c r="K67" s="39">
        <v>27</v>
      </c>
      <c r="L67" s="14" t="s">
        <v>743</v>
      </c>
      <c r="M67" s="27">
        <v>445847.35</v>
      </c>
      <c r="N67" s="22"/>
      <c r="O67" s="22"/>
      <c r="P67" s="27"/>
      <c r="Q67" s="27">
        <v>445847.35</v>
      </c>
      <c r="R67" s="19">
        <f aca="true" t="shared" si="8" ref="R67:R73">M67/I67</f>
        <v>527.63</v>
      </c>
      <c r="S67" s="19">
        <v>14736.15</v>
      </c>
      <c r="T67" s="14" t="s">
        <v>756</v>
      </c>
      <c r="U67" s="151">
        <v>6.3</v>
      </c>
    </row>
    <row r="68" spans="1:21" s="15" customFormat="1" ht="45">
      <c r="A68" s="126">
        <v>28</v>
      </c>
      <c r="B68" s="97" t="s">
        <v>608</v>
      </c>
      <c r="C68" s="14">
        <v>1981</v>
      </c>
      <c r="D68" s="14">
        <v>2009</v>
      </c>
      <c r="E68" s="14" t="s">
        <v>1326</v>
      </c>
      <c r="F68" s="14">
        <v>3</v>
      </c>
      <c r="G68" s="14">
        <v>3</v>
      </c>
      <c r="H68" s="27">
        <v>601.2</v>
      </c>
      <c r="I68" s="27">
        <v>1095.4</v>
      </c>
      <c r="J68" s="27">
        <v>880.2</v>
      </c>
      <c r="K68" s="39">
        <v>55</v>
      </c>
      <c r="L68" s="14" t="s">
        <v>1328</v>
      </c>
      <c r="M68" s="27">
        <v>1243084.35</v>
      </c>
      <c r="N68" s="22"/>
      <c r="O68" s="22"/>
      <c r="P68" s="27"/>
      <c r="Q68" s="27">
        <v>1243084.35</v>
      </c>
      <c r="R68" s="19">
        <f t="shared" si="8"/>
        <v>1134.822302355304</v>
      </c>
      <c r="S68" s="19">
        <v>14736.15</v>
      </c>
      <c r="T68" s="14" t="s">
        <v>756</v>
      </c>
      <c r="U68" s="151">
        <v>6.3</v>
      </c>
    </row>
    <row r="69" spans="1:21" s="15" customFormat="1" ht="45">
      <c r="A69" s="126">
        <v>29</v>
      </c>
      <c r="B69" s="97" t="s">
        <v>609</v>
      </c>
      <c r="C69" s="14">
        <v>1973</v>
      </c>
      <c r="D69" s="14">
        <v>2009</v>
      </c>
      <c r="E69" s="14" t="s">
        <v>733</v>
      </c>
      <c r="F69" s="14">
        <v>2</v>
      </c>
      <c r="G69" s="14">
        <v>2</v>
      </c>
      <c r="H69" s="27">
        <v>381.4</v>
      </c>
      <c r="I69" s="27">
        <v>496.4</v>
      </c>
      <c r="J69" s="27">
        <v>496.4</v>
      </c>
      <c r="K69" s="39">
        <v>21</v>
      </c>
      <c r="L69" s="14" t="s">
        <v>640</v>
      </c>
      <c r="M69" s="27">
        <v>1065587.13</v>
      </c>
      <c r="N69" s="22"/>
      <c r="O69" s="22"/>
      <c r="P69" s="27"/>
      <c r="Q69" s="27">
        <v>1065587.13</v>
      </c>
      <c r="R69" s="19">
        <f t="shared" si="8"/>
        <v>2146.629995970991</v>
      </c>
      <c r="S69" s="19">
        <v>14736.15</v>
      </c>
      <c r="T69" s="14" t="s">
        <v>756</v>
      </c>
      <c r="U69" s="151">
        <v>6.3</v>
      </c>
    </row>
    <row r="70" spans="1:21" s="15" customFormat="1" ht="45">
      <c r="A70" s="126">
        <v>30</v>
      </c>
      <c r="B70" s="97" t="s">
        <v>368</v>
      </c>
      <c r="C70" s="14">
        <v>1998</v>
      </c>
      <c r="D70" s="97"/>
      <c r="E70" s="14" t="s">
        <v>733</v>
      </c>
      <c r="F70" s="14">
        <v>2</v>
      </c>
      <c r="G70" s="14">
        <v>2</v>
      </c>
      <c r="H70" s="14">
        <v>554.69</v>
      </c>
      <c r="I70" s="14">
        <v>506.09</v>
      </c>
      <c r="J70" s="14">
        <v>506.09</v>
      </c>
      <c r="K70" s="39">
        <v>24</v>
      </c>
      <c r="L70" s="14" t="s">
        <v>1321</v>
      </c>
      <c r="M70" s="27">
        <v>724565.26</v>
      </c>
      <c r="N70" s="27"/>
      <c r="O70" s="27"/>
      <c r="P70" s="27"/>
      <c r="Q70" s="27">
        <v>724565.26</v>
      </c>
      <c r="R70" s="19">
        <f t="shared" si="8"/>
        <v>1431.6925052856213</v>
      </c>
      <c r="S70" s="19">
        <v>14736.15</v>
      </c>
      <c r="T70" s="14" t="s">
        <v>756</v>
      </c>
      <c r="U70" s="151">
        <v>6.3</v>
      </c>
    </row>
    <row r="71" spans="1:21" s="15" customFormat="1" ht="45">
      <c r="A71" s="126">
        <v>31</v>
      </c>
      <c r="B71" s="97" t="s">
        <v>369</v>
      </c>
      <c r="C71" s="14">
        <v>1982</v>
      </c>
      <c r="D71" s="97"/>
      <c r="E71" s="14" t="s">
        <v>733</v>
      </c>
      <c r="F71" s="14">
        <v>2</v>
      </c>
      <c r="G71" s="14">
        <v>4</v>
      </c>
      <c r="H71" s="19">
        <v>1160</v>
      </c>
      <c r="I71" s="19">
        <v>1049.8</v>
      </c>
      <c r="J71" s="19">
        <v>1049.8</v>
      </c>
      <c r="K71" s="39">
        <v>56</v>
      </c>
      <c r="L71" s="14" t="s">
        <v>1321</v>
      </c>
      <c r="M71" s="27">
        <v>1469523.12</v>
      </c>
      <c r="N71" s="27"/>
      <c r="O71" s="27"/>
      <c r="P71" s="27"/>
      <c r="Q71" s="27">
        <v>1469523.12</v>
      </c>
      <c r="R71" s="19">
        <f t="shared" si="8"/>
        <v>1399.8124595160984</v>
      </c>
      <c r="S71" s="19">
        <v>14736.15</v>
      </c>
      <c r="T71" s="14" t="s">
        <v>756</v>
      </c>
      <c r="U71" s="151">
        <v>6.3</v>
      </c>
    </row>
    <row r="72" spans="1:21" s="15" customFormat="1" ht="45">
      <c r="A72" s="126">
        <v>32</v>
      </c>
      <c r="B72" s="97" t="s">
        <v>610</v>
      </c>
      <c r="C72" s="14">
        <v>1961</v>
      </c>
      <c r="D72" s="14">
        <v>2014</v>
      </c>
      <c r="E72" s="14" t="s">
        <v>733</v>
      </c>
      <c r="F72" s="14">
        <v>2</v>
      </c>
      <c r="G72" s="14">
        <v>1</v>
      </c>
      <c r="H72" s="27">
        <v>204.7</v>
      </c>
      <c r="I72" s="27">
        <v>286.5</v>
      </c>
      <c r="J72" s="27">
        <v>248.1</v>
      </c>
      <c r="K72" s="39">
        <v>15</v>
      </c>
      <c r="L72" s="14" t="s">
        <v>1481</v>
      </c>
      <c r="M72" s="27">
        <v>463843.5</v>
      </c>
      <c r="N72" s="22"/>
      <c r="O72" s="22"/>
      <c r="P72" s="27"/>
      <c r="Q72" s="27">
        <v>463843.5</v>
      </c>
      <c r="R72" s="19">
        <f t="shared" si="8"/>
        <v>1619</v>
      </c>
      <c r="S72" s="19">
        <v>14736.15</v>
      </c>
      <c r="T72" s="14" t="s">
        <v>756</v>
      </c>
      <c r="U72" s="151">
        <v>6.3</v>
      </c>
    </row>
    <row r="73" spans="1:21" s="15" customFormat="1" ht="15">
      <c r="A73" s="126"/>
      <c r="B73" s="156" t="s">
        <v>167</v>
      </c>
      <c r="C73" s="14"/>
      <c r="D73" s="14"/>
      <c r="E73" s="14"/>
      <c r="F73" s="14"/>
      <c r="G73" s="14"/>
      <c r="H73" s="28">
        <f>SUM(H67:H72)</f>
        <v>3502.89</v>
      </c>
      <c r="I73" s="28">
        <f aca="true" t="shared" si="9" ref="I73:Q73">SUM(I67:I72)</f>
        <v>4279.1900000000005</v>
      </c>
      <c r="J73" s="28">
        <f t="shared" si="9"/>
        <v>3976.7900000000004</v>
      </c>
      <c r="K73" s="233">
        <f t="shared" si="9"/>
        <v>198</v>
      </c>
      <c r="L73" s="28"/>
      <c r="M73" s="28">
        <f t="shared" si="9"/>
        <v>5412450.71</v>
      </c>
      <c r="N73" s="28"/>
      <c r="O73" s="28"/>
      <c r="P73" s="28"/>
      <c r="Q73" s="28">
        <f t="shared" si="9"/>
        <v>5412450.71</v>
      </c>
      <c r="R73" s="20">
        <f t="shared" si="8"/>
        <v>1264.8306595407073</v>
      </c>
      <c r="S73" s="19"/>
      <c r="T73" s="18"/>
      <c r="U73" s="128"/>
    </row>
    <row r="74" spans="1:21" s="15" customFormat="1" ht="14.25">
      <c r="A74" s="275" t="s">
        <v>750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7"/>
      <c r="R74" s="276"/>
      <c r="S74" s="276"/>
      <c r="T74" s="276"/>
      <c r="U74" s="278"/>
    </row>
    <row r="75" spans="1:21" s="15" customFormat="1" ht="45">
      <c r="A75" s="126">
        <v>33</v>
      </c>
      <c r="B75" s="97" t="s">
        <v>166</v>
      </c>
      <c r="C75" s="14">
        <v>1963</v>
      </c>
      <c r="D75" s="14"/>
      <c r="E75" s="14" t="s">
        <v>733</v>
      </c>
      <c r="F75" s="14">
        <v>2</v>
      </c>
      <c r="G75" s="14">
        <v>2</v>
      </c>
      <c r="H75" s="27">
        <v>534.6</v>
      </c>
      <c r="I75" s="27">
        <v>491.5</v>
      </c>
      <c r="J75" s="27">
        <v>491.5</v>
      </c>
      <c r="K75" s="39">
        <v>26</v>
      </c>
      <c r="L75" s="116" t="s">
        <v>1227</v>
      </c>
      <c r="M75" s="117">
        <v>226827.43</v>
      </c>
      <c r="N75" s="27"/>
      <c r="O75" s="27"/>
      <c r="P75" s="27"/>
      <c r="Q75" s="27">
        <v>226827.43</v>
      </c>
      <c r="R75" s="19">
        <f>M75/I75</f>
        <v>461.50036622583923</v>
      </c>
      <c r="S75" s="14">
        <v>14736.15</v>
      </c>
      <c r="T75" s="14" t="s">
        <v>756</v>
      </c>
      <c r="U75" s="151">
        <v>6.3</v>
      </c>
    </row>
    <row r="76" spans="1:21" s="15" customFormat="1" ht="45">
      <c r="A76" s="126">
        <v>34</v>
      </c>
      <c r="B76" s="77" t="s">
        <v>370</v>
      </c>
      <c r="C76" s="14">
        <v>1997</v>
      </c>
      <c r="D76" s="14"/>
      <c r="E76" s="14" t="s">
        <v>371</v>
      </c>
      <c r="F76" s="14">
        <v>3</v>
      </c>
      <c r="G76" s="14">
        <v>4</v>
      </c>
      <c r="H76" s="99">
        <v>1747.37</v>
      </c>
      <c r="I76" s="99">
        <v>1747.37</v>
      </c>
      <c r="J76" s="99">
        <v>1747.37</v>
      </c>
      <c r="K76" s="39">
        <v>68</v>
      </c>
      <c r="L76" s="14" t="s">
        <v>1321</v>
      </c>
      <c r="M76" s="27">
        <v>1734727.11</v>
      </c>
      <c r="N76" s="27"/>
      <c r="O76" s="27"/>
      <c r="P76" s="27"/>
      <c r="Q76" s="27">
        <v>1734727.11</v>
      </c>
      <c r="R76" s="19">
        <f>M76/I76</f>
        <v>992.7646176825745</v>
      </c>
      <c r="S76" s="14">
        <v>14736.15</v>
      </c>
      <c r="T76" s="14" t="s">
        <v>756</v>
      </c>
      <c r="U76" s="151">
        <v>6.3</v>
      </c>
    </row>
    <row r="77" spans="1:21" s="15" customFormat="1" ht="45">
      <c r="A77" s="126">
        <v>35</v>
      </c>
      <c r="B77" s="97" t="s">
        <v>611</v>
      </c>
      <c r="C77" s="14">
        <v>1970</v>
      </c>
      <c r="D77" s="14"/>
      <c r="E77" s="14" t="s">
        <v>733</v>
      </c>
      <c r="F77" s="14">
        <v>2</v>
      </c>
      <c r="G77" s="14">
        <v>2</v>
      </c>
      <c r="H77" s="27">
        <v>319.55</v>
      </c>
      <c r="I77" s="27">
        <v>319.55</v>
      </c>
      <c r="J77" s="27">
        <v>319.55</v>
      </c>
      <c r="K77" s="39">
        <v>13</v>
      </c>
      <c r="L77" s="14" t="s">
        <v>1321</v>
      </c>
      <c r="M77" s="27">
        <v>592768.92</v>
      </c>
      <c r="N77" s="27"/>
      <c r="O77" s="27"/>
      <c r="P77" s="27"/>
      <c r="Q77" s="27">
        <v>592768.92</v>
      </c>
      <c r="R77" s="19">
        <f>M77/I77</f>
        <v>1855.0114849006416</v>
      </c>
      <c r="S77" s="14">
        <v>14736.15</v>
      </c>
      <c r="T77" s="14" t="s">
        <v>756</v>
      </c>
      <c r="U77" s="151">
        <v>6.3</v>
      </c>
    </row>
    <row r="78" spans="1:21" s="15" customFormat="1" ht="15">
      <c r="A78" s="126"/>
      <c r="B78" s="152" t="s">
        <v>1322</v>
      </c>
      <c r="C78" s="14"/>
      <c r="D78" s="14"/>
      <c r="E78" s="14"/>
      <c r="F78" s="14"/>
      <c r="G78" s="14"/>
      <c r="H78" s="28">
        <f>SUM(H75:H77)</f>
        <v>2601.52</v>
      </c>
      <c r="I78" s="28">
        <f>SUM(I75:I77)</f>
        <v>2558.42</v>
      </c>
      <c r="J78" s="28">
        <f>SUM(J75:J77)</f>
        <v>2558.42</v>
      </c>
      <c r="K78" s="233">
        <f>SUM(K75:K77)</f>
        <v>107</v>
      </c>
      <c r="L78" s="28"/>
      <c r="M78" s="28">
        <f>SUM(M75:M77)</f>
        <v>2554323.46</v>
      </c>
      <c r="N78" s="28"/>
      <c r="O78" s="28"/>
      <c r="P78" s="28"/>
      <c r="Q78" s="28">
        <f>SUM(Q75:Q77)</f>
        <v>2554323.46</v>
      </c>
      <c r="R78" s="20">
        <f>M78/I78</f>
        <v>998.3988008223826</v>
      </c>
      <c r="S78" s="19"/>
      <c r="T78" s="18"/>
      <c r="U78" s="128"/>
    </row>
    <row r="79" spans="1:21" s="15" customFormat="1" ht="14.25">
      <c r="A79" s="275" t="s">
        <v>754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7"/>
      <c r="R79" s="276"/>
      <c r="S79" s="276"/>
      <c r="T79" s="276"/>
      <c r="U79" s="278"/>
    </row>
    <row r="80" spans="1:21" s="15" customFormat="1" ht="45">
      <c r="A80" s="126">
        <v>36</v>
      </c>
      <c r="B80" s="97" t="s">
        <v>1199</v>
      </c>
      <c r="C80" s="14">
        <v>1965</v>
      </c>
      <c r="D80" s="14">
        <v>1965</v>
      </c>
      <c r="E80" s="14" t="s">
        <v>733</v>
      </c>
      <c r="F80" s="14">
        <v>2</v>
      </c>
      <c r="G80" s="14">
        <v>2</v>
      </c>
      <c r="H80" s="27">
        <v>431</v>
      </c>
      <c r="I80" s="27">
        <v>385.6</v>
      </c>
      <c r="J80" s="27">
        <v>343.2</v>
      </c>
      <c r="K80" s="39">
        <v>17</v>
      </c>
      <c r="L80" s="14" t="s">
        <v>1321</v>
      </c>
      <c r="M80" s="27">
        <v>1060917</v>
      </c>
      <c r="N80" s="14"/>
      <c r="O80" s="22"/>
      <c r="P80" s="22"/>
      <c r="Q80" s="27">
        <f>M80</f>
        <v>1060917</v>
      </c>
      <c r="R80" s="19">
        <f aca="true" t="shared" si="10" ref="R80:R87">M80/I80</f>
        <v>2751.3407676348547</v>
      </c>
      <c r="S80" s="19">
        <v>14736.15</v>
      </c>
      <c r="T80" s="14" t="s">
        <v>756</v>
      </c>
      <c r="U80" s="151">
        <v>6.3</v>
      </c>
    </row>
    <row r="81" spans="1:21" s="15" customFormat="1" ht="75">
      <c r="A81" s="126">
        <v>37</v>
      </c>
      <c r="B81" s="97" t="s">
        <v>1466</v>
      </c>
      <c r="C81" s="14">
        <v>1969</v>
      </c>
      <c r="D81" s="14">
        <v>1969</v>
      </c>
      <c r="E81" s="14" t="s">
        <v>733</v>
      </c>
      <c r="F81" s="14">
        <v>2</v>
      </c>
      <c r="G81" s="14">
        <v>2</v>
      </c>
      <c r="H81" s="27">
        <v>792.7</v>
      </c>
      <c r="I81" s="27">
        <v>729.3</v>
      </c>
      <c r="J81" s="27">
        <v>608.8</v>
      </c>
      <c r="K81" s="39">
        <v>34</v>
      </c>
      <c r="L81" s="14" t="s">
        <v>1073</v>
      </c>
      <c r="M81" s="27">
        <v>1786230.77</v>
      </c>
      <c r="N81" s="14"/>
      <c r="O81" s="22"/>
      <c r="P81" s="22"/>
      <c r="Q81" s="27">
        <f>M81</f>
        <v>1786230.77</v>
      </c>
      <c r="R81" s="19">
        <f t="shared" si="10"/>
        <v>2449.240052104758</v>
      </c>
      <c r="S81" s="19">
        <v>14736.15</v>
      </c>
      <c r="T81" s="14" t="s">
        <v>756</v>
      </c>
      <c r="U81" s="151">
        <v>6.3</v>
      </c>
    </row>
    <row r="82" spans="1:21" s="15" customFormat="1" ht="60">
      <c r="A82" s="126">
        <v>38</v>
      </c>
      <c r="B82" s="97" t="s">
        <v>1200</v>
      </c>
      <c r="C82" s="14">
        <v>1969</v>
      </c>
      <c r="D82" s="14">
        <v>1969</v>
      </c>
      <c r="E82" s="14" t="s">
        <v>733</v>
      </c>
      <c r="F82" s="14">
        <v>2</v>
      </c>
      <c r="G82" s="14">
        <v>2</v>
      </c>
      <c r="H82" s="27">
        <v>403.4</v>
      </c>
      <c r="I82" s="27">
        <v>364.2</v>
      </c>
      <c r="J82" s="27">
        <v>364.2</v>
      </c>
      <c r="K82" s="39">
        <v>22</v>
      </c>
      <c r="L82" s="14" t="s">
        <v>272</v>
      </c>
      <c r="M82" s="27">
        <v>302373.4</v>
      </c>
      <c r="N82" s="14"/>
      <c r="O82" s="22"/>
      <c r="P82" s="22"/>
      <c r="Q82" s="27">
        <f>M82</f>
        <v>302373.4</v>
      </c>
      <c r="R82" s="19">
        <f t="shared" si="10"/>
        <v>830.2399780340473</v>
      </c>
      <c r="S82" s="19">
        <v>14736.15</v>
      </c>
      <c r="T82" s="14" t="s">
        <v>756</v>
      </c>
      <c r="U82" s="151">
        <v>6.3</v>
      </c>
    </row>
    <row r="83" spans="1:21" s="15" customFormat="1" ht="75">
      <c r="A83" s="126">
        <v>39</v>
      </c>
      <c r="B83" s="97" t="s">
        <v>372</v>
      </c>
      <c r="C83" s="14">
        <v>1974</v>
      </c>
      <c r="D83" s="14"/>
      <c r="E83" s="14" t="s">
        <v>733</v>
      </c>
      <c r="F83" s="14">
        <v>2</v>
      </c>
      <c r="G83" s="14">
        <v>3</v>
      </c>
      <c r="H83" s="19">
        <v>982</v>
      </c>
      <c r="I83" s="19">
        <v>853.1</v>
      </c>
      <c r="J83" s="19">
        <v>492.3</v>
      </c>
      <c r="K83" s="39">
        <v>29</v>
      </c>
      <c r="L83" s="14" t="s">
        <v>373</v>
      </c>
      <c r="M83" s="27">
        <v>1158398.9</v>
      </c>
      <c r="N83" s="14"/>
      <c r="O83" s="22"/>
      <c r="P83" s="22"/>
      <c r="Q83" s="27">
        <v>1158398.9</v>
      </c>
      <c r="R83" s="19">
        <f t="shared" si="10"/>
        <v>1357.8700035165864</v>
      </c>
      <c r="S83" s="19">
        <v>14736.15</v>
      </c>
      <c r="T83" s="14" t="s">
        <v>756</v>
      </c>
      <c r="U83" s="151">
        <v>6.3</v>
      </c>
    </row>
    <row r="84" spans="1:21" s="15" customFormat="1" ht="45">
      <c r="A84" s="126">
        <v>40</v>
      </c>
      <c r="B84" s="97" t="s">
        <v>374</v>
      </c>
      <c r="C84" s="14">
        <v>1982</v>
      </c>
      <c r="D84" s="14"/>
      <c r="E84" s="14" t="s">
        <v>733</v>
      </c>
      <c r="F84" s="14">
        <v>2</v>
      </c>
      <c r="G84" s="14">
        <v>3</v>
      </c>
      <c r="H84" s="19">
        <v>943.9</v>
      </c>
      <c r="I84" s="19">
        <v>825.9</v>
      </c>
      <c r="J84" s="19">
        <v>699.3</v>
      </c>
      <c r="K84" s="39">
        <v>42</v>
      </c>
      <c r="L84" s="14" t="s">
        <v>1329</v>
      </c>
      <c r="M84" s="27">
        <v>1832812.8</v>
      </c>
      <c r="N84" s="14"/>
      <c r="O84" s="22"/>
      <c r="P84" s="22"/>
      <c r="Q84" s="27">
        <v>1832812.8</v>
      </c>
      <c r="R84" s="19">
        <f t="shared" si="10"/>
        <v>2219.170359607701</v>
      </c>
      <c r="S84" s="19">
        <v>14736.15</v>
      </c>
      <c r="T84" s="14" t="s">
        <v>756</v>
      </c>
      <c r="U84" s="151">
        <v>6.3</v>
      </c>
    </row>
    <row r="85" spans="1:21" s="15" customFormat="1" ht="45">
      <c r="A85" s="126">
        <v>41</v>
      </c>
      <c r="B85" s="97" t="s">
        <v>69</v>
      </c>
      <c r="C85" s="14">
        <v>1981</v>
      </c>
      <c r="D85" s="14"/>
      <c r="E85" s="14" t="s">
        <v>733</v>
      </c>
      <c r="F85" s="14">
        <v>2</v>
      </c>
      <c r="G85" s="14">
        <v>1</v>
      </c>
      <c r="H85" s="19">
        <v>997.6</v>
      </c>
      <c r="I85" s="19">
        <v>899.7</v>
      </c>
      <c r="J85" s="19">
        <v>1133.7</v>
      </c>
      <c r="K85" s="39">
        <v>54</v>
      </c>
      <c r="L85" s="14" t="s">
        <v>930</v>
      </c>
      <c r="M85" s="27">
        <v>430643.38</v>
      </c>
      <c r="N85" s="14"/>
      <c r="O85" s="22"/>
      <c r="P85" s="22"/>
      <c r="Q85" s="27">
        <v>430643.38</v>
      </c>
      <c r="R85" s="19">
        <f t="shared" si="10"/>
        <v>478.6521951761698</v>
      </c>
      <c r="S85" s="19">
        <v>14736.15</v>
      </c>
      <c r="T85" s="14" t="s">
        <v>756</v>
      </c>
      <c r="U85" s="151">
        <v>6.3</v>
      </c>
    </row>
    <row r="86" spans="1:21" s="15" customFormat="1" ht="45">
      <c r="A86" s="126">
        <v>42</v>
      </c>
      <c r="B86" s="97" t="s">
        <v>62</v>
      </c>
      <c r="C86" s="14">
        <v>1964</v>
      </c>
      <c r="D86" s="14">
        <v>1964</v>
      </c>
      <c r="E86" s="14" t="s">
        <v>733</v>
      </c>
      <c r="F86" s="14">
        <v>2</v>
      </c>
      <c r="G86" s="14">
        <v>2</v>
      </c>
      <c r="H86" s="27">
        <v>419.6</v>
      </c>
      <c r="I86" s="27">
        <v>372.1</v>
      </c>
      <c r="J86" s="27">
        <v>321.8</v>
      </c>
      <c r="K86" s="39">
        <v>12</v>
      </c>
      <c r="L86" s="14" t="s">
        <v>160</v>
      </c>
      <c r="M86" s="27">
        <v>1137913.52</v>
      </c>
      <c r="N86" s="14"/>
      <c r="O86" s="22"/>
      <c r="P86" s="22"/>
      <c r="Q86" s="27">
        <v>1137913.52</v>
      </c>
      <c r="R86" s="19">
        <f t="shared" si="10"/>
        <v>3058.085245901639</v>
      </c>
      <c r="S86" s="19">
        <v>14736.15</v>
      </c>
      <c r="T86" s="14" t="s">
        <v>756</v>
      </c>
      <c r="U86" s="151">
        <v>6.3</v>
      </c>
    </row>
    <row r="87" spans="1:21" s="15" customFormat="1" ht="15">
      <c r="A87" s="126"/>
      <c r="B87" s="152" t="s">
        <v>1331</v>
      </c>
      <c r="C87" s="14"/>
      <c r="D87" s="14"/>
      <c r="E87" s="14"/>
      <c r="F87" s="14"/>
      <c r="G87" s="14"/>
      <c r="H87" s="28">
        <f>SUM(H80:H86)</f>
        <v>4970.200000000001</v>
      </c>
      <c r="I87" s="28">
        <f aca="true" t="shared" si="11" ref="I87:Q87">SUM(I80:I86)</f>
        <v>4429.900000000001</v>
      </c>
      <c r="J87" s="28">
        <f t="shared" si="11"/>
        <v>3963.3</v>
      </c>
      <c r="K87" s="233">
        <f t="shared" si="11"/>
        <v>210</v>
      </c>
      <c r="L87" s="28"/>
      <c r="M87" s="28">
        <f t="shared" si="11"/>
        <v>7709289.77</v>
      </c>
      <c r="N87" s="28"/>
      <c r="O87" s="28"/>
      <c r="P87" s="28"/>
      <c r="Q87" s="28">
        <f t="shared" si="11"/>
        <v>7709289.77</v>
      </c>
      <c r="R87" s="20">
        <f t="shared" si="10"/>
        <v>1740.285281834804</v>
      </c>
      <c r="S87" s="19"/>
      <c r="T87" s="18"/>
      <c r="U87" s="128"/>
    </row>
    <row r="88" spans="1:21" s="15" customFormat="1" ht="14.25">
      <c r="A88" s="275" t="s">
        <v>755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7"/>
      <c r="R88" s="276"/>
      <c r="S88" s="276"/>
      <c r="T88" s="276"/>
      <c r="U88" s="278"/>
    </row>
    <row r="89" spans="1:21" s="15" customFormat="1" ht="45">
      <c r="A89" s="126">
        <v>43</v>
      </c>
      <c r="B89" s="157" t="s">
        <v>1467</v>
      </c>
      <c r="C89" s="21">
        <v>1960</v>
      </c>
      <c r="D89" s="21">
        <v>2015</v>
      </c>
      <c r="E89" s="98" t="s">
        <v>733</v>
      </c>
      <c r="F89" s="21">
        <v>2</v>
      </c>
      <c r="G89" s="21">
        <v>1</v>
      </c>
      <c r="H89" s="27">
        <v>225.9</v>
      </c>
      <c r="I89" s="27">
        <v>225.9</v>
      </c>
      <c r="J89" s="27">
        <v>225.9</v>
      </c>
      <c r="K89" s="39">
        <v>6</v>
      </c>
      <c r="L89" s="98" t="s">
        <v>1321</v>
      </c>
      <c r="M89" s="27">
        <v>734887.44</v>
      </c>
      <c r="N89" s="27"/>
      <c r="O89" s="27"/>
      <c r="P89" s="27"/>
      <c r="Q89" s="27">
        <v>734887.44</v>
      </c>
      <c r="R89" s="27">
        <f aca="true" t="shared" si="12" ref="R89:R97">M89/I89</f>
        <v>3253.1537848605576</v>
      </c>
      <c r="S89" s="19">
        <v>14736.15</v>
      </c>
      <c r="T89" s="27" t="s">
        <v>756</v>
      </c>
      <c r="U89" s="151">
        <v>6.3</v>
      </c>
    </row>
    <row r="90" spans="1:21" s="15" customFormat="1" ht="90">
      <c r="A90" s="126">
        <v>44</v>
      </c>
      <c r="B90" s="157" t="s">
        <v>251</v>
      </c>
      <c r="C90" s="21">
        <v>1965</v>
      </c>
      <c r="D90" s="21">
        <v>1965</v>
      </c>
      <c r="E90" s="98" t="s">
        <v>733</v>
      </c>
      <c r="F90" s="21">
        <v>2</v>
      </c>
      <c r="G90" s="21">
        <v>2</v>
      </c>
      <c r="H90" s="27">
        <v>489.53</v>
      </c>
      <c r="I90" s="27">
        <v>489.53</v>
      </c>
      <c r="J90" s="27">
        <v>436.63</v>
      </c>
      <c r="K90" s="39">
        <v>21</v>
      </c>
      <c r="L90" s="98" t="s">
        <v>938</v>
      </c>
      <c r="M90" s="27">
        <v>1457267.16</v>
      </c>
      <c r="N90" s="27"/>
      <c r="O90" s="27"/>
      <c r="P90" s="27"/>
      <c r="Q90" s="27">
        <v>1457267.16</v>
      </c>
      <c r="R90" s="27">
        <f t="shared" si="12"/>
        <v>2976.8699773251897</v>
      </c>
      <c r="S90" s="19">
        <v>14736.15</v>
      </c>
      <c r="T90" s="27" t="s">
        <v>756</v>
      </c>
      <c r="U90" s="151">
        <v>6.3</v>
      </c>
    </row>
    <row r="91" spans="1:21" s="15" customFormat="1" ht="45">
      <c r="A91" s="126">
        <v>45</v>
      </c>
      <c r="B91" s="157" t="s">
        <v>252</v>
      </c>
      <c r="C91" s="21">
        <v>1974</v>
      </c>
      <c r="D91" s="21">
        <v>2011</v>
      </c>
      <c r="E91" s="98" t="s">
        <v>733</v>
      </c>
      <c r="F91" s="21">
        <v>2</v>
      </c>
      <c r="G91" s="21">
        <v>2</v>
      </c>
      <c r="H91" s="27">
        <v>725.2</v>
      </c>
      <c r="I91" s="27">
        <v>725.2</v>
      </c>
      <c r="J91" s="27">
        <v>683.1</v>
      </c>
      <c r="K91" s="39">
        <v>29</v>
      </c>
      <c r="L91" s="98" t="s">
        <v>743</v>
      </c>
      <c r="M91" s="27">
        <v>382637.27</v>
      </c>
      <c r="N91" s="27"/>
      <c r="O91" s="27"/>
      <c r="P91" s="27"/>
      <c r="Q91" s="27">
        <v>382637.27</v>
      </c>
      <c r="R91" s="27">
        <f t="shared" si="12"/>
        <v>527.6299917264203</v>
      </c>
      <c r="S91" s="19">
        <v>14736.15</v>
      </c>
      <c r="T91" s="27" t="s">
        <v>756</v>
      </c>
      <c r="U91" s="151">
        <v>6.3</v>
      </c>
    </row>
    <row r="92" spans="1:21" s="15" customFormat="1" ht="45">
      <c r="A92" s="126">
        <v>46</v>
      </c>
      <c r="B92" s="157" t="s">
        <v>256</v>
      </c>
      <c r="C92" s="21">
        <v>1968</v>
      </c>
      <c r="D92" s="21">
        <v>2015</v>
      </c>
      <c r="E92" s="98" t="s">
        <v>733</v>
      </c>
      <c r="F92" s="21">
        <v>2</v>
      </c>
      <c r="G92" s="21">
        <v>2</v>
      </c>
      <c r="H92" s="27">
        <v>708.1</v>
      </c>
      <c r="I92" s="27">
        <v>630.6</v>
      </c>
      <c r="J92" s="27">
        <v>541.6</v>
      </c>
      <c r="K92" s="39">
        <v>29</v>
      </c>
      <c r="L92" s="98" t="s">
        <v>939</v>
      </c>
      <c r="M92" s="27">
        <v>1254086.83</v>
      </c>
      <c r="N92" s="27"/>
      <c r="O92" s="27"/>
      <c r="P92" s="27"/>
      <c r="Q92" s="27">
        <v>1254086.83</v>
      </c>
      <c r="R92" s="27">
        <f t="shared" si="12"/>
        <v>1988.7199968284174</v>
      </c>
      <c r="S92" s="19">
        <v>14736.15</v>
      </c>
      <c r="T92" s="27" t="s">
        <v>756</v>
      </c>
      <c r="U92" s="151">
        <v>6.3</v>
      </c>
    </row>
    <row r="93" spans="1:21" s="15" customFormat="1" ht="45">
      <c r="A93" s="126">
        <v>47</v>
      </c>
      <c r="B93" s="157" t="s">
        <v>375</v>
      </c>
      <c r="C93" s="21">
        <v>1987</v>
      </c>
      <c r="D93" s="21">
        <v>2011</v>
      </c>
      <c r="E93" s="98" t="s">
        <v>733</v>
      </c>
      <c r="F93" s="21">
        <v>3</v>
      </c>
      <c r="G93" s="21">
        <v>3</v>
      </c>
      <c r="H93" s="27">
        <v>1958.04</v>
      </c>
      <c r="I93" s="27">
        <v>1758</v>
      </c>
      <c r="J93" s="27">
        <v>1758</v>
      </c>
      <c r="K93" s="39">
        <v>86</v>
      </c>
      <c r="L93" s="98" t="s">
        <v>743</v>
      </c>
      <c r="M93" s="27">
        <v>927573.54</v>
      </c>
      <c r="N93" s="27"/>
      <c r="O93" s="27"/>
      <c r="P93" s="27"/>
      <c r="Q93" s="27">
        <v>927573.54</v>
      </c>
      <c r="R93" s="27">
        <f>M93/I93</f>
        <v>527.63</v>
      </c>
      <c r="S93" s="19">
        <v>14736.15</v>
      </c>
      <c r="T93" s="27" t="s">
        <v>756</v>
      </c>
      <c r="U93" s="151">
        <v>6.3</v>
      </c>
    </row>
    <row r="94" spans="1:21" s="15" customFormat="1" ht="45">
      <c r="A94" s="126">
        <v>48</v>
      </c>
      <c r="B94" s="157" t="s">
        <v>376</v>
      </c>
      <c r="C94" s="21">
        <v>1999</v>
      </c>
      <c r="D94" s="21"/>
      <c r="E94" s="98" t="s">
        <v>733</v>
      </c>
      <c r="F94" s="21">
        <v>3</v>
      </c>
      <c r="G94" s="21">
        <v>3</v>
      </c>
      <c r="H94" s="27">
        <v>1997.32</v>
      </c>
      <c r="I94" s="27">
        <v>1791.38</v>
      </c>
      <c r="J94" s="27">
        <v>1791.38</v>
      </c>
      <c r="K94" s="39">
        <v>79</v>
      </c>
      <c r="L94" s="98" t="s">
        <v>1321</v>
      </c>
      <c r="M94" s="27">
        <v>1523148</v>
      </c>
      <c r="N94" s="27"/>
      <c r="O94" s="27"/>
      <c r="P94" s="27"/>
      <c r="Q94" s="27">
        <v>1523148</v>
      </c>
      <c r="R94" s="27">
        <f>M94/I94</f>
        <v>850.2651587044625</v>
      </c>
      <c r="S94" s="19">
        <v>14736.15</v>
      </c>
      <c r="T94" s="27" t="s">
        <v>756</v>
      </c>
      <c r="U94" s="151">
        <v>6.3</v>
      </c>
    </row>
    <row r="95" spans="1:21" s="15" customFormat="1" ht="60">
      <c r="A95" s="126">
        <v>49</v>
      </c>
      <c r="B95" s="157" t="s">
        <v>377</v>
      </c>
      <c r="C95" s="21">
        <v>1984</v>
      </c>
      <c r="D95" s="21"/>
      <c r="E95" s="98" t="s">
        <v>733</v>
      </c>
      <c r="F95" s="21">
        <v>2</v>
      </c>
      <c r="G95" s="21">
        <v>2</v>
      </c>
      <c r="H95" s="27">
        <v>635.44</v>
      </c>
      <c r="I95" s="27">
        <v>552.11</v>
      </c>
      <c r="J95" s="27">
        <v>552.11</v>
      </c>
      <c r="K95" s="39">
        <v>27</v>
      </c>
      <c r="L95" s="98" t="s">
        <v>1384</v>
      </c>
      <c r="M95" s="27">
        <v>458383.81</v>
      </c>
      <c r="N95" s="27"/>
      <c r="O95" s="27"/>
      <c r="P95" s="27"/>
      <c r="Q95" s="27">
        <v>458383.81</v>
      </c>
      <c r="R95" s="27">
        <f>M95/I95</f>
        <v>830.2400065204397</v>
      </c>
      <c r="S95" s="19">
        <v>14736.15</v>
      </c>
      <c r="T95" s="27" t="s">
        <v>756</v>
      </c>
      <c r="U95" s="151">
        <v>6.3</v>
      </c>
    </row>
    <row r="96" spans="1:21" s="15" customFormat="1" ht="45">
      <c r="A96" s="126">
        <v>50</v>
      </c>
      <c r="B96" s="157" t="s">
        <v>253</v>
      </c>
      <c r="C96" s="21">
        <v>1971</v>
      </c>
      <c r="D96" s="21">
        <v>2016</v>
      </c>
      <c r="E96" s="98" t="s">
        <v>733</v>
      </c>
      <c r="F96" s="21">
        <v>2</v>
      </c>
      <c r="G96" s="21">
        <v>1</v>
      </c>
      <c r="H96" s="27">
        <v>462.1</v>
      </c>
      <c r="I96" s="27">
        <v>462.1</v>
      </c>
      <c r="J96" s="27">
        <v>258.8</v>
      </c>
      <c r="K96" s="39">
        <v>32</v>
      </c>
      <c r="L96" s="98" t="s">
        <v>1321</v>
      </c>
      <c r="M96" s="27">
        <v>988472.7</v>
      </c>
      <c r="N96" s="27"/>
      <c r="O96" s="27"/>
      <c r="P96" s="27"/>
      <c r="Q96" s="27">
        <v>988472.7</v>
      </c>
      <c r="R96" s="27">
        <f t="shared" si="12"/>
        <v>2139.088292577364</v>
      </c>
      <c r="S96" s="19">
        <v>14736.15</v>
      </c>
      <c r="T96" s="27" t="s">
        <v>756</v>
      </c>
      <c r="U96" s="151">
        <v>6.3</v>
      </c>
    </row>
    <row r="97" spans="1:21" s="15" customFormat="1" ht="15">
      <c r="A97" s="158"/>
      <c r="B97" s="152" t="s">
        <v>533</v>
      </c>
      <c r="C97" s="42"/>
      <c r="D97" s="42"/>
      <c r="E97" s="14"/>
      <c r="F97" s="42"/>
      <c r="G97" s="42"/>
      <c r="H97" s="28">
        <f>SUM(H89:H96)</f>
        <v>7201.630000000001</v>
      </c>
      <c r="I97" s="28">
        <f>SUM(I89:I96)</f>
        <v>6634.820000000001</v>
      </c>
      <c r="J97" s="28">
        <f>SUM(J89:J96)</f>
        <v>6247.52</v>
      </c>
      <c r="K97" s="233">
        <f>SUM(K89:K96)</f>
        <v>309</v>
      </c>
      <c r="L97" s="28"/>
      <c r="M97" s="28">
        <f>SUM(M89:M96)</f>
        <v>7726456.75</v>
      </c>
      <c r="N97" s="28"/>
      <c r="O97" s="28"/>
      <c r="P97" s="28"/>
      <c r="Q97" s="28">
        <f>SUM(Q89:Q96)</f>
        <v>7726456.75</v>
      </c>
      <c r="R97" s="28">
        <f t="shared" si="12"/>
        <v>1164.5314793769837</v>
      </c>
      <c r="S97" s="42"/>
      <c r="T97" s="42"/>
      <c r="U97" s="149"/>
    </row>
    <row r="98" spans="1:21" s="15" customFormat="1" ht="14.25">
      <c r="A98" s="275" t="s">
        <v>759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7"/>
      <c r="R98" s="276"/>
      <c r="S98" s="276"/>
      <c r="T98" s="276"/>
      <c r="U98" s="278"/>
    </row>
    <row r="99" spans="1:21" s="15" customFormat="1" ht="135">
      <c r="A99" s="126">
        <v>51</v>
      </c>
      <c r="B99" s="157" t="s">
        <v>115</v>
      </c>
      <c r="C99" s="39">
        <v>1965</v>
      </c>
      <c r="D99" s="18">
        <v>2009</v>
      </c>
      <c r="E99" s="18" t="s">
        <v>733</v>
      </c>
      <c r="F99" s="39">
        <v>2</v>
      </c>
      <c r="G99" s="39">
        <v>2</v>
      </c>
      <c r="H99" s="27">
        <v>373.74</v>
      </c>
      <c r="I99" s="27">
        <v>373.74</v>
      </c>
      <c r="J99" s="27">
        <v>373.74</v>
      </c>
      <c r="K99" s="39">
        <v>17</v>
      </c>
      <c r="L99" s="18" t="s">
        <v>1396</v>
      </c>
      <c r="M99" s="27">
        <v>190607.4</v>
      </c>
      <c r="N99" s="27"/>
      <c r="O99" s="27"/>
      <c r="P99" s="27"/>
      <c r="Q99" s="27">
        <f>M99</f>
        <v>190607.4</v>
      </c>
      <c r="R99" s="19">
        <f>M99/I99</f>
        <v>510</v>
      </c>
      <c r="S99" s="19">
        <v>14736.15</v>
      </c>
      <c r="T99" s="14" t="s">
        <v>756</v>
      </c>
      <c r="U99" s="151">
        <v>6.3</v>
      </c>
    </row>
    <row r="100" spans="1:21" s="15" customFormat="1" ht="45">
      <c r="A100" s="126">
        <v>52</v>
      </c>
      <c r="B100" s="157" t="s">
        <v>1201</v>
      </c>
      <c r="C100" s="39">
        <v>1991</v>
      </c>
      <c r="D100" s="18">
        <v>2007</v>
      </c>
      <c r="E100" s="18" t="s">
        <v>1326</v>
      </c>
      <c r="F100" s="39">
        <v>3</v>
      </c>
      <c r="G100" s="39">
        <v>3</v>
      </c>
      <c r="H100" s="27">
        <v>1970.1</v>
      </c>
      <c r="I100" s="27">
        <v>1970.1</v>
      </c>
      <c r="J100" s="27">
        <v>1970.1</v>
      </c>
      <c r="K100" s="39">
        <v>82</v>
      </c>
      <c r="L100" s="18" t="s">
        <v>1066</v>
      </c>
      <c r="M100" s="27">
        <v>3803723</v>
      </c>
      <c r="N100" s="27"/>
      <c r="O100" s="27"/>
      <c r="P100" s="27"/>
      <c r="Q100" s="27">
        <f>M100</f>
        <v>3803723</v>
      </c>
      <c r="R100" s="19">
        <f>M100/I100</f>
        <v>1930.7258514796204</v>
      </c>
      <c r="S100" s="19">
        <v>14736.15</v>
      </c>
      <c r="T100" s="14" t="s">
        <v>756</v>
      </c>
      <c r="U100" s="151">
        <v>6.3</v>
      </c>
    </row>
    <row r="101" spans="1:21" s="191" customFormat="1" ht="135">
      <c r="A101" s="126">
        <v>53</v>
      </c>
      <c r="B101" s="157" t="s">
        <v>967</v>
      </c>
      <c r="C101" s="39">
        <v>1948</v>
      </c>
      <c r="D101" s="18">
        <v>2004</v>
      </c>
      <c r="E101" s="18" t="s">
        <v>733</v>
      </c>
      <c r="F101" s="39">
        <v>2</v>
      </c>
      <c r="G101" s="39">
        <v>1</v>
      </c>
      <c r="H101" s="27">
        <v>309.5</v>
      </c>
      <c r="I101" s="27">
        <v>309.5</v>
      </c>
      <c r="J101" s="27">
        <v>309.5</v>
      </c>
      <c r="K101" s="39">
        <v>12</v>
      </c>
      <c r="L101" s="18" t="s">
        <v>1396</v>
      </c>
      <c r="M101" s="27">
        <v>157845</v>
      </c>
      <c r="N101" s="27"/>
      <c r="O101" s="27"/>
      <c r="P101" s="27"/>
      <c r="Q101" s="27">
        <f>M101</f>
        <v>157845</v>
      </c>
      <c r="R101" s="19">
        <f>M101/I101</f>
        <v>510</v>
      </c>
      <c r="S101" s="19">
        <v>14736.15</v>
      </c>
      <c r="T101" s="14" t="s">
        <v>756</v>
      </c>
      <c r="U101" s="151">
        <v>6.3</v>
      </c>
    </row>
    <row r="102" spans="1:21" s="23" customFormat="1" ht="15">
      <c r="A102" s="126"/>
      <c r="B102" s="152" t="s">
        <v>1322</v>
      </c>
      <c r="C102" s="54"/>
      <c r="D102" s="54"/>
      <c r="E102" s="18"/>
      <c r="F102" s="54"/>
      <c r="G102" s="54"/>
      <c r="H102" s="28">
        <f>SUM(H99:H101)</f>
        <v>2653.34</v>
      </c>
      <c r="I102" s="28">
        <f aca="true" t="shared" si="13" ref="I102:Q102">SUM(I99:I101)</f>
        <v>2653.34</v>
      </c>
      <c r="J102" s="28">
        <f t="shared" si="13"/>
        <v>2653.34</v>
      </c>
      <c r="K102" s="233">
        <f t="shared" si="13"/>
        <v>111</v>
      </c>
      <c r="L102" s="28"/>
      <c r="M102" s="28">
        <f t="shared" si="13"/>
        <v>4152175.4</v>
      </c>
      <c r="N102" s="28"/>
      <c r="O102" s="28"/>
      <c r="P102" s="28"/>
      <c r="Q102" s="28">
        <f t="shared" si="13"/>
        <v>4152175.4</v>
      </c>
      <c r="R102" s="20">
        <f>M102/I102</f>
        <v>1564.886294255542</v>
      </c>
      <c r="S102" s="19"/>
      <c r="T102" s="18"/>
      <c r="U102" s="128"/>
    </row>
    <row r="103" spans="1:21" s="15" customFormat="1" ht="14.25">
      <c r="A103" s="275" t="s">
        <v>734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7"/>
      <c r="R103" s="276"/>
      <c r="S103" s="276"/>
      <c r="T103" s="276"/>
      <c r="U103" s="278"/>
    </row>
    <row r="104" spans="1:21" s="15" customFormat="1" ht="45">
      <c r="A104" s="126">
        <v>54</v>
      </c>
      <c r="B104" s="77" t="s">
        <v>108</v>
      </c>
      <c r="C104" s="99">
        <v>1980</v>
      </c>
      <c r="D104" s="99">
        <v>2009</v>
      </c>
      <c r="E104" s="99" t="s">
        <v>733</v>
      </c>
      <c r="F104" s="99">
        <v>3</v>
      </c>
      <c r="G104" s="99">
        <v>1</v>
      </c>
      <c r="H104" s="37">
        <v>1721.71</v>
      </c>
      <c r="I104" s="100">
        <v>1340</v>
      </c>
      <c r="J104" s="100">
        <v>1156.06</v>
      </c>
      <c r="K104" s="235">
        <v>39</v>
      </c>
      <c r="L104" s="14" t="s">
        <v>743</v>
      </c>
      <c r="M104" s="37">
        <v>707024.2</v>
      </c>
      <c r="N104" s="37"/>
      <c r="O104" s="37"/>
      <c r="P104" s="37"/>
      <c r="Q104" s="37">
        <v>707024.2</v>
      </c>
      <c r="R104" s="101">
        <f aca="true" t="shared" si="14" ref="R104:R124">M104/I104</f>
        <v>527.63</v>
      </c>
      <c r="S104" s="19">
        <v>14736.15</v>
      </c>
      <c r="T104" s="14" t="s">
        <v>756</v>
      </c>
      <c r="U104" s="151">
        <v>6.3</v>
      </c>
    </row>
    <row r="105" spans="1:21" s="15" customFormat="1" ht="45">
      <c r="A105" s="126">
        <v>55</v>
      </c>
      <c r="B105" s="77" t="s">
        <v>109</v>
      </c>
      <c r="C105" s="99">
        <v>1989</v>
      </c>
      <c r="D105" s="99"/>
      <c r="E105" s="99" t="s">
        <v>733</v>
      </c>
      <c r="F105" s="99">
        <v>2</v>
      </c>
      <c r="G105" s="99">
        <v>3</v>
      </c>
      <c r="H105" s="37">
        <v>920.32</v>
      </c>
      <c r="I105" s="100">
        <v>832.42</v>
      </c>
      <c r="J105" s="100">
        <v>781.31</v>
      </c>
      <c r="K105" s="235">
        <v>41</v>
      </c>
      <c r="L105" s="14" t="s">
        <v>1328</v>
      </c>
      <c r="M105" s="37">
        <v>2547498.36</v>
      </c>
      <c r="N105" s="37"/>
      <c r="O105" s="37"/>
      <c r="P105" s="37"/>
      <c r="Q105" s="37">
        <v>2547498.36</v>
      </c>
      <c r="R105" s="101">
        <f t="shared" si="14"/>
        <v>3060.352177987074</v>
      </c>
      <c r="S105" s="19">
        <v>14736.15</v>
      </c>
      <c r="T105" s="14" t="s">
        <v>756</v>
      </c>
      <c r="U105" s="151">
        <v>6.3</v>
      </c>
    </row>
    <row r="106" spans="1:21" s="15" customFormat="1" ht="45">
      <c r="A106" s="126">
        <v>56</v>
      </c>
      <c r="B106" s="77" t="s">
        <v>110</v>
      </c>
      <c r="C106" s="99">
        <v>1966</v>
      </c>
      <c r="D106" s="99">
        <v>2016</v>
      </c>
      <c r="E106" s="99" t="s">
        <v>733</v>
      </c>
      <c r="F106" s="99">
        <v>2</v>
      </c>
      <c r="G106" s="99">
        <v>2</v>
      </c>
      <c r="H106" s="37">
        <v>408.27</v>
      </c>
      <c r="I106" s="100">
        <v>364.27</v>
      </c>
      <c r="J106" s="100">
        <v>364.27</v>
      </c>
      <c r="K106" s="235">
        <v>40</v>
      </c>
      <c r="L106" s="14" t="s">
        <v>953</v>
      </c>
      <c r="M106" s="37">
        <v>474254.04</v>
      </c>
      <c r="N106" s="37"/>
      <c r="O106" s="37"/>
      <c r="P106" s="37"/>
      <c r="Q106" s="37">
        <v>474254.04</v>
      </c>
      <c r="R106" s="101">
        <f t="shared" si="14"/>
        <v>1301.9299969802619</v>
      </c>
      <c r="S106" s="19">
        <v>14736.15</v>
      </c>
      <c r="T106" s="14" t="s">
        <v>756</v>
      </c>
      <c r="U106" s="151">
        <v>6.3</v>
      </c>
    </row>
    <row r="107" spans="1:21" s="15" customFormat="1" ht="45">
      <c r="A107" s="126">
        <v>57</v>
      </c>
      <c r="B107" s="77" t="s">
        <v>378</v>
      </c>
      <c r="C107" s="99">
        <v>1965</v>
      </c>
      <c r="D107" s="99">
        <v>2009</v>
      </c>
      <c r="E107" s="99" t="s">
        <v>733</v>
      </c>
      <c r="F107" s="99">
        <v>2</v>
      </c>
      <c r="G107" s="99">
        <v>1</v>
      </c>
      <c r="H107" s="37">
        <v>567.14</v>
      </c>
      <c r="I107" s="100">
        <v>520.5</v>
      </c>
      <c r="J107" s="100">
        <v>520.5</v>
      </c>
      <c r="K107" s="235">
        <v>27</v>
      </c>
      <c r="L107" s="14" t="s">
        <v>379</v>
      </c>
      <c r="M107" s="37">
        <v>842698.5</v>
      </c>
      <c r="N107" s="37"/>
      <c r="O107" s="37"/>
      <c r="P107" s="37"/>
      <c r="Q107" s="37">
        <v>842698.5</v>
      </c>
      <c r="R107" s="101">
        <f t="shared" si="14"/>
        <v>1619.0172910662825</v>
      </c>
      <c r="S107" s="19">
        <v>14736.15</v>
      </c>
      <c r="T107" s="14" t="s">
        <v>756</v>
      </c>
      <c r="U107" s="151">
        <v>6.3</v>
      </c>
    </row>
    <row r="108" spans="1:21" s="15" customFormat="1" ht="45">
      <c r="A108" s="126">
        <v>58</v>
      </c>
      <c r="B108" s="77" t="s">
        <v>380</v>
      </c>
      <c r="C108" s="99">
        <v>1962</v>
      </c>
      <c r="D108" s="99"/>
      <c r="E108" s="99" t="s">
        <v>733</v>
      </c>
      <c r="F108" s="99">
        <v>2</v>
      </c>
      <c r="G108" s="99">
        <v>1</v>
      </c>
      <c r="H108" s="37">
        <v>289.18</v>
      </c>
      <c r="I108" s="100">
        <v>264.66</v>
      </c>
      <c r="J108" s="100">
        <v>264.66</v>
      </c>
      <c r="K108" s="235">
        <v>11</v>
      </c>
      <c r="L108" s="14" t="s">
        <v>1321</v>
      </c>
      <c r="M108" s="37">
        <v>666308.02</v>
      </c>
      <c r="N108" s="37"/>
      <c r="O108" s="37"/>
      <c r="P108" s="37"/>
      <c r="Q108" s="37">
        <v>666308.02</v>
      </c>
      <c r="R108" s="101">
        <f t="shared" si="14"/>
        <v>2517.6000151137305</v>
      </c>
      <c r="S108" s="19">
        <v>14736.15</v>
      </c>
      <c r="T108" s="14" t="s">
        <v>756</v>
      </c>
      <c r="U108" s="151">
        <v>6.3</v>
      </c>
    </row>
    <row r="109" spans="1:21" s="15" customFormat="1" ht="45">
      <c r="A109" s="126">
        <v>59</v>
      </c>
      <c r="B109" s="77" t="s">
        <v>381</v>
      </c>
      <c r="C109" s="99">
        <v>1984</v>
      </c>
      <c r="D109" s="99"/>
      <c r="E109" s="99" t="s">
        <v>733</v>
      </c>
      <c r="F109" s="99">
        <v>2</v>
      </c>
      <c r="G109" s="99">
        <v>3</v>
      </c>
      <c r="H109" s="37">
        <v>979.19</v>
      </c>
      <c r="I109" s="100">
        <v>879.31</v>
      </c>
      <c r="J109" s="100">
        <v>879.31</v>
      </c>
      <c r="K109" s="235">
        <v>21</v>
      </c>
      <c r="L109" s="14" t="s">
        <v>1321</v>
      </c>
      <c r="M109" s="37">
        <v>2213750.86</v>
      </c>
      <c r="N109" s="37"/>
      <c r="O109" s="37"/>
      <c r="P109" s="37"/>
      <c r="Q109" s="37">
        <v>2213750.86</v>
      </c>
      <c r="R109" s="101">
        <f t="shared" si="14"/>
        <v>2517.6000045490214</v>
      </c>
      <c r="S109" s="19">
        <v>14736.15</v>
      </c>
      <c r="T109" s="14" t="s">
        <v>756</v>
      </c>
      <c r="U109" s="151">
        <v>6.3</v>
      </c>
    </row>
    <row r="110" spans="1:21" s="15" customFormat="1" ht="45">
      <c r="A110" s="126">
        <v>60</v>
      </c>
      <c r="B110" s="77" t="s">
        <v>13</v>
      </c>
      <c r="C110" s="99">
        <v>1990</v>
      </c>
      <c r="D110" s="99"/>
      <c r="E110" s="99" t="s">
        <v>733</v>
      </c>
      <c r="F110" s="99">
        <v>2</v>
      </c>
      <c r="G110" s="99">
        <v>1</v>
      </c>
      <c r="H110" s="37">
        <v>417.914</v>
      </c>
      <c r="I110" s="100">
        <v>391.11</v>
      </c>
      <c r="J110" s="100">
        <v>391.11</v>
      </c>
      <c r="K110" s="235">
        <v>21</v>
      </c>
      <c r="L110" s="14" t="s">
        <v>1321</v>
      </c>
      <c r="M110" s="37">
        <v>986899.2</v>
      </c>
      <c r="N110" s="37"/>
      <c r="O110" s="37"/>
      <c r="P110" s="37"/>
      <c r="Q110" s="37">
        <v>986899.2</v>
      </c>
      <c r="R110" s="101">
        <f t="shared" si="14"/>
        <v>2523.328986730076</v>
      </c>
      <c r="S110" s="19">
        <v>14736.15</v>
      </c>
      <c r="T110" s="14" t="s">
        <v>756</v>
      </c>
      <c r="U110" s="151">
        <v>6.3</v>
      </c>
    </row>
    <row r="111" spans="1:21" s="15" customFormat="1" ht="15">
      <c r="A111" s="126"/>
      <c r="B111" s="159" t="s">
        <v>534</v>
      </c>
      <c r="C111" s="14"/>
      <c r="D111" s="14"/>
      <c r="E111" s="14"/>
      <c r="F111" s="14"/>
      <c r="G111" s="14"/>
      <c r="H111" s="28">
        <f>SUM(H104:H110)</f>
        <v>5303.723999999999</v>
      </c>
      <c r="I111" s="28">
        <f>SUM(I104:I110)</f>
        <v>4592.2699999999995</v>
      </c>
      <c r="J111" s="28">
        <f>SUM(J104:J110)</f>
        <v>4357.219999999999</v>
      </c>
      <c r="K111" s="233">
        <f>SUM(K104:K110)</f>
        <v>200</v>
      </c>
      <c r="L111" s="28"/>
      <c r="M111" s="28">
        <f>SUM(M104:M110)</f>
        <v>8438433.179999998</v>
      </c>
      <c r="N111" s="28"/>
      <c r="O111" s="28"/>
      <c r="P111" s="28"/>
      <c r="Q111" s="28">
        <f>SUM(Q104:Q110)</f>
        <v>8438433.179999998</v>
      </c>
      <c r="R111" s="102">
        <f t="shared" si="14"/>
        <v>1837.5298447173182</v>
      </c>
      <c r="S111" s="19"/>
      <c r="T111" s="18"/>
      <c r="U111" s="128"/>
    </row>
    <row r="112" spans="1:21" s="15" customFormat="1" ht="14.25">
      <c r="A112" s="275" t="s">
        <v>744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7"/>
      <c r="R112" s="276"/>
      <c r="S112" s="276"/>
      <c r="T112" s="276"/>
      <c r="U112" s="278"/>
    </row>
    <row r="113" spans="1:21" s="15" customFormat="1" ht="45">
      <c r="A113" s="126">
        <v>61</v>
      </c>
      <c r="B113" s="77" t="s">
        <v>562</v>
      </c>
      <c r="C113" s="99">
        <v>1970</v>
      </c>
      <c r="D113" s="99"/>
      <c r="E113" s="99" t="s">
        <v>733</v>
      </c>
      <c r="F113" s="99">
        <v>2</v>
      </c>
      <c r="G113" s="99">
        <v>1</v>
      </c>
      <c r="H113" s="37">
        <v>288.1</v>
      </c>
      <c r="I113" s="37">
        <v>266.5</v>
      </c>
      <c r="J113" s="37">
        <v>266.5</v>
      </c>
      <c r="K113" s="235">
        <v>17</v>
      </c>
      <c r="L113" s="99" t="s">
        <v>1321</v>
      </c>
      <c r="M113" s="37">
        <f>P113+Q113</f>
        <v>624868</v>
      </c>
      <c r="N113" s="37"/>
      <c r="O113" s="37"/>
      <c r="P113" s="197">
        <v>257038</v>
      </c>
      <c r="Q113" s="37">
        <v>367830</v>
      </c>
      <c r="R113" s="100">
        <f t="shared" si="14"/>
        <v>2344.720450281426</v>
      </c>
      <c r="S113" s="19">
        <v>14736.15</v>
      </c>
      <c r="T113" s="14" t="s">
        <v>756</v>
      </c>
      <c r="U113" s="151">
        <v>6.3</v>
      </c>
    </row>
    <row r="114" spans="1:21" s="15" customFormat="1" ht="45">
      <c r="A114" s="126">
        <v>62</v>
      </c>
      <c r="B114" s="77" t="s">
        <v>1468</v>
      </c>
      <c r="C114" s="99">
        <v>1969</v>
      </c>
      <c r="D114" s="99"/>
      <c r="E114" s="99" t="s">
        <v>733</v>
      </c>
      <c r="F114" s="99">
        <v>2</v>
      </c>
      <c r="G114" s="99">
        <v>2</v>
      </c>
      <c r="H114" s="37">
        <v>415.5</v>
      </c>
      <c r="I114" s="37">
        <v>371.8</v>
      </c>
      <c r="J114" s="37">
        <v>362.2</v>
      </c>
      <c r="K114" s="235">
        <v>12</v>
      </c>
      <c r="L114" s="99" t="s">
        <v>1321</v>
      </c>
      <c r="M114" s="37">
        <f aca="true" t="shared" si="15" ref="M114:M123">P114+Q114</f>
        <v>886950</v>
      </c>
      <c r="N114" s="37"/>
      <c r="O114" s="37"/>
      <c r="P114" s="197">
        <v>257038</v>
      </c>
      <c r="Q114" s="37">
        <v>629912</v>
      </c>
      <c r="R114" s="100">
        <f t="shared" si="14"/>
        <v>2385.5567509413663</v>
      </c>
      <c r="S114" s="19">
        <v>14736.15</v>
      </c>
      <c r="T114" s="14" t="s">
        <v>756</v>
      </c>
      <c r="U114" s="151">
        <v>6.3</v>
      </c>
    </row>
    <row r="115" spans="1:21" s="15" customFormat="1" ht="45">
      <c r="A115" s="126">
        <v>63</v>
      </c>
      <c r="B115" s="77" t="s">
        <v>1469</v>
      </c>
      <c r="C115" s="99">
        <v>1973</v>
      </c>
      <c r="D115" s="99"/>
      <c r="E115" s="99" t="s">
        <v>733</v>
      </c>
      <c r="F115" s="99">
        <v>2</v>
      </c>
      <c r="G115" s="99">
        <v>2</v>
      </c>
      <c r="H115" s="37">
        <v>773.5</v>
      </c>
      <c r="I115" s="37">
        <v>715.3</v>
      </c>
      <c r="J115" s="37">
        <v>671.7</v>
      </c>
      <c r="K115" s="235">
        <v>20</v>
      </c>
      <c r="L115" s="99" t="s">
        <v>1321</v>
      </c>
      <c r="M115" s="37">
        <f t="shared" si="15"/>
        <v>1574255</v>
      </c>
      <c r="N115" s="37"/>
      <c r="O115" s="37"/>
      <c r="P115" s="197">
        <v>257038</v>
      </c>
      <c r="Q115" s="37">
        <v>1317217</v>
      </c>
      <c r="R115" s="100">
        <f t="shared" si="14"/>
        <v>2200.83181881728</v>
      </c>
      <c r="S115" s="19">
        <v>14736.15</v>
      </c>
      <c r="T115" s="14" t="s">
        <v>756</v>
      </c>
      <c r="U115" s="151">
        <v>6.3</v>
      </c>
    </row>
    <row r="116" spans="1:21" s="15" customFormat="1" ht="45">
      <c r="A116" s="126">
        <v>64</v>
      </c>
      <c r="B116" s="77" t="s">
        <v>564</v>
      </c>
      <c r="C116" s="99">
        <v>1979</v>
      </c>
      <c r="D116" s="99"/>
      <c r="E116" s="99" t="s">
        <v>733</v>
      </c>
      <c r="F116" s="99">
        <v>2</v>
      </c>
      <c r="G116" s="99">
        <v>1</v>
      </c>
      <c r="H116" s="37">
        <v>387.6</v>
      </c>
      <c r="I116" s="37">
        <v>352.6</v>
      </c>
      <c r="J116" s="37">
        <v>352.6</v>
      </c>
      <c r="K116" s="235">
        <v>15</v>
      </c>
      <c r="L116" s="99" t="s">
        <v>1321</v>
      </c>
      <c r="M116" s="37">
        <f t="shared" si="15"/>
        <v>1044804</v>
      </c>
      <c r="N116" s="37"/>
      <c r="O116" s="37"/>
      <c r="P116" s="197">
        <v>257038</v>
      </c>
      <c r="Q116" s="37">
        <v>787766</v>
      </c>
      <c r="R116" s="100">
        <f t="shared" si="14"/>
        <v>2963.142370958593</v>
      </c>
      <c r="S116" s="19">
        <v>14736.15</v>
      </c>
      <c r="T116" s="14" t="s">
        <v>756</v>
      </c>
      <c r="U116" s="151">
        <v>6.3</v>
      </c>
    </row>
    <row r="117" spans="1:21" s="15" customFormat="1" ht="45">
      <c r="A117" s="126">
        <v>65</v>
      </c>
      <c r="B117" s="77" t="s">
        <v>563</v>
      </c>
      <c r="C117" s="99">
        <v>1952</v>
      </c>
      <c r="D117" s="99"/>
      <c r="E117" s="99" t="s">
        <v>733</v>
      </c>
      <c r="F117" s="99">
        <v>2</v>
      </c>
      <c r="G117" s="99">
        <v>2</v>
      </c>
      <c r="H117" s="37">
        <v>414.2</v>
      </c>
      <c r="I117" s="37">
        <v>366.6</v>
      </c>
      <c r="J117" s="37">
        <v>366.6</v>
      </c>
      <c r="K117" s="235">
        <v>22</v>
      </c>
      <c r="L117" s="99" t="s">
        <v>1321</v>
      </c>
      <c r="M117" s="37">
        <f t="shared" si="15"/>
        <v>908601</v>
      </c>
      <c r="N117" s="37"/>
      <c r="O117" s="37"/>
      <c r="P117" s="197">
        <v>257038</v>
      </c>
      <c r="Q117" s="37">
        <v>651563</v>
      </c>
      <c r="R117" s="100">
        <f t="shared" si="14"/>
        <v>2478.4533551554828</v>
      </c>
      <c r="S117" s="19">
        <v>14736.15</v>
      </c>
      <c r="T117" s="14" t="s">
        <v>756</v>
      </c>
      <c r="U117" s="151">
        <v>6.3</v>
      </c>
    </row>
    <row r="118" spans="1:21" s="15" customFormat="1" ht="45">
      <c r="A118" s="126">
        <v>66</v>
      </c>
      <c r="B118" s="77" t="s">
        <v>1470</v>
      </c>
      <c r="C118" s="99">
        <v>1967</v>
      </c>
      <c r="D118" s="99"/>
      <c r="E118" s="99" t="s">
        <v>733</v>
      </c>
      <c r="F118" s="99">
        <v>2</v>
      </c>
      <c r="G118" s="99">
        <v>2</v>
      </c>
      <c r="H118" s="37">
        <v>782.8</v>
      </c>
      <c r="I118" s="37">
        <v>713.9</v>
      </c>
      <c r="J118" s="37">
        <v>648.9</v>
      </c>
      <c r="K118" s="235">
        <v>39</v>
      </c>
      <c r="L118" s="99" t="s">
        <v>1321</v>
      </c>
      <c r="M118" s="37">
        <f t="shared" si="15"/>
        <v>1560912</v>
      </c>
      <c r="N118" s="37"/>
      <c r="O118" s="37"/>
      <c r="P118" s="197">
        <v>257038</v>
      </c>
      <c r="Q118" s="37">
        <v>1303874</v>
      </c>
      <c r="R118" s="100">
        <f t="shared" si="14"/>
        <v>2186.4574870430033</v>
      </c>
      <c r="S118" s="19">
        <v>14736.15</v>
      </c>
      <c r="T118" s="14" t="s">
        <v>756</v>
      </c>
      <c r="U118" s="151">
        <v>6.3</v>
      </c>
    </row>
    <row r="119" spans="1:21" s="15" customFormat="1" ht="45">
      <c r="A119" s="126">
        <v>67</v>
      </c>
      <c r="B119" s="77" t="s">
        <v>565</v>
      </c>
      <c r="C119" s="99">
        <v>1977</v>
      </c>
      <c r="D119" s="99"/>
      <c r="E119" s="99" t="s">
        <v>733</v>
      </c>
      <c r="F119" s="99">
        <v>2</v>
      </c>
      <c r="G119" s="99">
        <v>3</v>
      </c>
      <c r="H119" s="37">
        <v>913.3</v>
      </c>
      <c r="I119" s="37">
        <v>830.8</v>
      </c>
      <c r="J119" s="37">
        <v>786.8</v>
      </c>
      <c r="K119" s="235">
        <v>39</v>
      </c>
      <c r="L119" s="14" t="s">
        <v>743</v>
      </c>
      <c r="M119" s="37">
        <f t="shared" si="15"/>
        <v>438355</v>
      </c>
      <c r="N119" s="37"/>
      <c r="O119" s="37"/>
      <c r="P119" s="197">
        <v>257038</v>
      </c>
      <c r="Q119" s="37">
        <v>181317</v>
      </c>
      <c r="R119" s="100">
        <f t="shared" si="14"/>
        <v>527.6299951853636</v>
      </c>
      <c r="S119" s="19">
        <v>14736.15</v>
      </c>
      <c r="T119" s="14" t="s">
        <v>756</v>
      </c>
      <c r="U119" s="151">
        <v>6.3</v>
      </c>
    </row>
    <row r="120" spans="1:21" s="15" customFormat="1" ht="120">
      <c r="A120" s="126">
        <v>68</v>
      </c>
      <c r="B120" s="77" t="s">
        <v>566</v>
      </c>
      <c r="C120" s="99">
        <v>1978</v>
      </c>
      <c r="D120" s="99"/>
      <c r="E120" s="99" t="s">
        <v>733</v>
      </c>
      <c r="F120" s="99">
        <v>2</v>
      </c>
      <c r="G120" s="99">
        <v>3</v>
      </c>
      <c r="H120" s="37">
        <v>913.4</v>
      </c>
      <c r="I120" s="37">
        <v>832.5</v>
      </c>
      <c r="J120" s="37">
        <v>815.7</v>
      </c>
      <c r="K120" s="235">
        <v>29</v>
      </c>
      <c r="L120" s="94" t="s">
        <v>284</v>
      </c>
      <c r="M120" s="37">
        <f t="shared" si="15"/>
        <v>735233</v>
      </c>
      <c r="N120" s="37"/>
      <c r="O120" s="37"/>
      <c r="P120" s="197">
        <v>257038</v>
      </c>
      <c r="Q120" s="37">
        <v>478195</v>
      </c>
      <c r="R120" s="100">
        <f t="shared" si="14"/>
        <v>883.1627627627628</v>
      </c>
      <c r="S120" s="19">
        <v>14736.15</v>
      </c>
      <c r="T120" s="14" t="s">
        <v>756</v>
      </c>
      <c r="U120" s="151">
        <v>6.3</v>
      </c>
    </row>
    <row r="121" spans="1:21" s="15" customFormat="1" ht="45">
      <c r="A121" s="126">
        <v>69</v>
      </c>
      <c r="B121" s="77" t="s">
        <v>567</v>
      </c>
      <c r="C121" s="99">
        <v>1983</v>
      </c>
      <c r="D121" s="99"/>
      <c r="E121" s="99" t="s">
        <v>733</v>
      </c>
      <c r="F121" s="99">
        <v>2</v>
      </c>
      <c r="G121" s="99">
        <v>3</v>
      </c>
      <c r="H121" s="37">
        <v>1438.7</v>
      </c>
      <c r="I121" s="37">
        <v>864.1</v>
      </c>
      <c r="J121" s="37">
        <v>726.6</v>
      </c>
      <c r="K121" s="235">
        <v>34</v>
      </c>
      <c r="L121" s="99" t="s">
        <v>1321</v>
      </c>
      <c r="M121" s="37">
        <f t="shared" si="15"/>
        <v>1951140</v>
      </c>
      <c r="N121" s="37"/>
      <c r="O121" s="37"/>
      <c r="P121" s="197">
        <v>257038</v>
      </c>
      <c r="Q121" s="37">
        <v>1694102</v>
      </c>
      <c r="R121" s="100">
        <f t="shared" si="14"/>
        <v>2258.00254600162</v>
      </c>
      <c r="S121" s="19">
        <v>14736.15</v>
      </c>
      <c r="T121" s="14" t="s">
        <v>756</v>
      </c>
      <c r="U121" s="151">
        <v>6.3</v>
      </c>
    </row>
    <row r="122" spans="1:21" s="15" customFormat="1" ht="45">
      <c r="A122" s="126">
        <v>70</v>
      </c>
      <c r="B122" s="77" t="s">
        <v>382</v>
      </c>
      <c r="C122" s="94">
        <v>1981</v>
      </c>
      <c r="D122" s="94"/>
      <c r="E122" s="14" t="s">
        <v>733</v>
      </c>
      <c r="F122" s="94">
        <v>2</v>
      </c>
      <c r="G122" s="94">
        <v>3</v>
      </c>
      <c r="H122" s="34">
        <v>1221.2</v>
      </c>
      <c r="I122" s="34">
        <v>1083.9</v>
      </c>
      <c r="J122" s="34">
        <v>1011.9</v>
      </c>
      <c r="K122" s="105">
        <v>46</v>
      </c>
      <c r="L122" s="99" t="s">
        <v>1321</v>
      </c>
      <c r="M122" s="37">
        <f>P122+Q122</f>
        <v>2927969</v>
      </c>
      <c r="N122" s="27"/>
      <c r="O122" s="37"/>
      <c r="P122" s="197">
        <v>257039</v>
      </c>
      <c r="Q122" s="218">
        <v>2670930</v>
      </c>
      <c r="R122" s="100">
        <f t="shared" si="14"/>
        <v>2701.3276132484543</v>
      </c>
      <c r="S122" s="19">
        <v>14736.15</v>
      </c>
      <c r="T122" s="14" t="s">
        <v>756</v>
      </c>
      <c r="U122" s="151">
        <v>6.3</v>
      </c>
    </row>
    <row r="123" spans="1:21" s="15" customFormat="1" ht="45">
      <c r="A123" s="126">
        <v>71</v>
      </c>
      <c r="B123" s="77" t="s">
        <v>1372</v>
      </c>
      <c r="C123" s="99">
        <v>1983</v>
      </c>
      <c r="D123" s="99"/>
      <c r="E123" s="99" t="s">
        <v>733</v>
      </c>
      <c r="F123" s="99">
        <v>2</v>
      </c>
      <c r="G123" s="99">
        <v>3</v>
      </c>
      <c r="H123" s="37">
        <v>932.7</v>
      </c>
      <c r="I123" s="37">
        <v>843.4</v>
      </c>
      <c r="J123" s="37">
        <v>709.5</v>
      </c>
      <c r="K123" s="235">
        <v>39</v>
      </c>
      <c r="L123" s="99" t="s">
        <v>1321</v>
      </c>
      <c r="M123" s="37">
        <f t="shared" si="15"/>
        <v>2114784</v>
      </c>
      <c r="N123" s="37"/>
      <c r="O123" s="37"/>
      <c r="P123" s="197">
        <v>257038</v>
      </c>
      <c r="Q123" s="37">
        <v>1857746</v>
      </c>
      <c r="R123" s="100">
        <f t="shared" si="14"/>
        <v>2507.4507944036045</v>
      </c>
      <c r="S123" s="19">
        <v>14736.15</v>
      </c>
      <c r="T123" s="14" t="s">
        <v>756</v>
      </c>
      <c r="U123" s="151">
        <v>6.3</v>
      </c>
    </row>
    <row r="124" spans="1:21" s="15" customFormat="1" ht="15">
      <c r="A124" s="126"/>
      <c r="B124" s="159" t="s">
        <v>535</v>
      </c>
      <c r="C124" s="14"/>
      <c r="D124" s="14"/>
      <c r="E124" s="14"/>
      <c r="F124" s="14"/>
      <c r="G124" s="14"/>
      <c r="H124" s="28">
        <f>SUM(H113:H123)</f>
        <v>8481</v>
      </c>
      <c r="I124" s="28">
        <f>SUM(I113:I123)</f>
        <v>7241.4</v>
      </c>
      <c r="J124" s="28">
        <f>SUM(J113:J123)</f>
        <v>6719</v>
      </c>
      <c r="K124" s="233">
        <f>SUM(K113:K123)</f>
        <v>312</v>
      </c>
      <c r="L124" s="28"/>
      <c r="M124" s="28">
        <f>SUM(M113:M123)</f>
        <v>14767871</v>
      </c>
      <c r="N124" s="28"/>
      <c r="O124" s="28"/>
      <c r="P124" s="28">
        <f>SUM(P113:P123)</f>
        <v>2827419</v>
      </c>
      <c r="Q124" s="28">
        <f>SUM(Q113:Q123)</f>
        <v>11940452</v>
      </c>
      <c r="R124" s="103">
        <f t="shared" si="14"/>
        <v>2039.366835142376</v>
      </c>
      <c r="S124" s="19"/>
      <c r="T124" s="18"/>
      <c r="U124" s="128"/>
    </row>
    <row r="125" spans="1:21" s="15" customFormat="1" ht="14.25">
      <c r="A125" s="275" t="s">
        <v>773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7"/>
      <c r="R125" s="276"/>
      <c r="S125" s="276"/>
      <c r="T125" s="276"/>
      <c r="U125" s="278"/>
    </row>
    <row r="126" spans="1:21" s="15" customFormat="1" ht="45">
      <c r="A126" s="126">
        <v>72</v>
      </c>
      <c r="B126" s="77" t="s">
        <v>1472</v>
      </c>
      <c r="C126" s="14">
        <v>1979</v>
      </c>
      <c r="D126" s="14"/>
      <c r="E126" s="14" t="s">
        <v>733</v>
      </c>
      <c r="F126" s="14">
        <v>2</v>
      </c>
      <c r="G126" s="14">
        <v>3</v>
      </c>
      <c r="H126" s="27">
        <v>1013.3</v>
      </c>
      <c r="I126" s="27">
        <v>928.3</v>
      </c>
      <c r="J126" s="27">
        <v>784.6</v>
      </c>
      <c r="K126" s="39">
        <v>48</v>
      </c>
      <c r="L126" s="14" t="s">
        <v>1321</v>
      </c>
      <c r="M126" s="27">
        <v>986584.5</v>
      </c>
      <c r="N126" s="27"/>
      <c r="O126" s="27"/>
      <c r="P126" s="27"/>
      <c r="Q126" s="27">
        <v>986584.5</v>
      </c>
      <c r="R126" s="19">
        <f aca="true" t="shared" si="16" ref="R126:R149">M126/I126</f>
        <v>1062.7862759883658</v>
      </c>
      <c r="S126" s="19">
        <v>14736.15</v>
      </c>
      <c r="T126" s="14" t="s">
        <v>756</v>
      </c>
      <c r="U126" s="151">
        <v>6.3</v>
      </c>
    </row>
    <row r="127" spans="1:21" s="15" customFormat="1" ht="45">
      <c r="A127" s="126">
        <v>73</v>
      </c>
      <c r="B127" s="77" t="s">
        <v>1473</v>
      </c>
      <c r="C127" s="14">
        <v>1970</v>
      </c>
      <c r="D127" s="14"/>
      <c r="E127" s="14" t="s">
        <v>733</v>
      </c>
      <c r="F127" s="14">
        <v>2</v>
      </c>
      <c r="G127" s="14">
        <v>2</v>
      </c>
      <c r="H127" s="27">
        <v>843.7</v>
      </c>
      <c r="I127" s="27">
        <v>774.1</v>
      </c>
      <c r="J127" s="27">
        <v>676.7</v>
      </c>
      <c r="K127" s="39">
        <v>34</v>
      </c>
      <c r="L127" s="14" t="s">
        <v>1321</v>
      </c>
      <c r="M127" s="27">
        <v>1425716.88</v>
      </c>
      <c r="N127" s="27"/>
      <c r="O127" s="27"/>
      <c r="P127" s="27"/>
      <c r="Q127" s="27">
        <v>1425716.88</v>
      </c>
      <c r="R127" s="19">
        <f t="shared" si="16"/>
        <v>1841.7735176333806</v>
      </c>
      <c r="S127" s="19">
        <v>14736.15</v>
      </c>
      <c r="T127" s="14" t="s">
        <v>756</v>
      </c>
      <c r="U127" s="151">
        <v>6.3</v>
      </c>
    </row>
    <row r="128" spans="1:21" s="15" customFormat="1" ht="45">
      <c r="A128" s="126">
        <v>74</v>
      </c>
      <c r="B128" s="77" t="s">
        <v>1474</v>
      </c>
      <c r="C128" s="14">
        <v>1977</v>
      </c>
      <c r="D128" s="14"/>
      <c r="E128" s="14" t="s">
        <v>1326</v>
      </c>
      <c r="F128" s="14">
        <v>3</v>
      </c>
      <c r="G128" s="14">
        <v>5</v>
      </c>
      <c r="H128" s="27">
        <v>2762.8</v>
      </c>
      <c r="I128" s="27">
        <v>2521.4</v>
      </c>
      <c r="J128" s="27">
        <v>2295.6</v>
      </c>
      <c r="K128" s="39">
        <v>125</v>
      </c>
      <c r="L128" s="14" t="s">
        <v>1321</v>
      </c>
      <c r="M128" s="27">
        <v>1581210.15</v>
      </c>
      <c r="N128" s="27"/>
      <c r="O128" s="27"/>
      <c r="P128" s="27"/>
      <c r="Q128" s="27">
        <v>1581210.15</v>
      </c>
      <c r="R128" s="19">
        <f t="shared" si="16"/>
        <v>627.1159474894899</v>
      </c>
      <c r="S128" s="19">
        <v>14736.15</v>
      </c>
      <c r="T128" s="14" t="s">
        <v>756</v>
      </c>
      <c r="U128" s="151">
        <v>6.3</v>
      </c>
    </row>
    <row r="129" spans="1:21" s="15" customFormat="1" ht="45">
      <c r="A129" s="126">
        <v>75</v>
      </c>
      <c r="B129" s="77" t="s">
        <v>1475</v>
      </c>
      <c r="C129" s="14">
        <v>1979</v>
      </c>
      <c r="D129" s="14"/>
      <c r="E129" s="14" t="s">
        <v>1326</v>
      </c>
      <c r="F129" s="14">
        <v>3</v>
      </c>
      <c r="G129" s="14">
        <v>3</v>
      </c>
      <c r="H129" s="27">
        <v>1653.5</v>
      </c>
      <c r="I129" s="27">
        <v>1508.5</v>
      </c>
      <c r="J129" s="27">
        <v>1356.7</v>
      </c>
      <c r="K129" s="39">
        <v>78</v>
      </c>
      <c r="L129" s="14" t="s">
        <v>1321</v>
      </c>
      <c r="M129" s="27">
        <v>975113.69</v>
      </c>
      <c r="N129" s="27"/>
      <c r="O129" s="27"/>
      <c r="P129" s="27"/>
      <c r="Q129" s="27">
        <v>975113.69</v>
      </c>
      <c r="R129" s="19">
        <f t="shared" si="16"/>
        <v>646.4127875372886</v>
      </c>
      <c r="S129" s="19">
        <v>14736.15</v>
      </c>
      <c r="T129" s="14" t="s">
        <v>756</v>
      </c>
      <c r="U129" s="151">
        <v>6.3</v>
      </c>
    </row>
    <row r="130" spans="1:21" s="15" customFormat="1" ht="45">
      <c r="A130" s="126">
        <v>76</v>
      </c>
      <c r="B130" s="77" t="s">
        <v>1476</v>
      </c>
      <c r="C130" s="14">
        <v>1980</v>
      </c>
      <c r="D130" s="14"/>
      <c r="E130" s="14" t="s">
        <v>1326</v>
      </c>
      <c r="F130" s="14">
        <v>3</v>
      </c>
      <c r="G130" s="14">
        <v>5</v>
      </c>
      <c r="H130" s="27">
        <v>2677.3</v>
      </c>
      <c r="I130" s="27">
        <v>2479.8</v>
      </c>
      <c r="J130" s="27">
        <v>2170</v>
      </c>
      <c r="K130" s="39">
        <v>137</v>
      </c>
      <c r="L130" s="14" t="s">
        <v>1321</v>
      </c>
      <c r="M130" s="27">
        <v>1582783.65</v>
      </c>
      <c r="N130" s="27"/>
      <c r="O130" s="27"/>
      <c r="P130" s="27"/>
      <c r="Q130" s="27">
        <v>1582783.65</v>
      </c>
      <c r="R130" s="19">
        <f t="shared" si="16"/>
        <v>638.2706871521896</v>
      </c>
      <c r="S130" s="19">
        <v>14736.15</v>
      </c>
      <c r="T130" s="14" t="s">
        <v>756</v>
      </c>
      <c r="U130" s="151">
        <v>6.3</v>
      </c>
    </row>
    <row r="131" spans="1:21" s="15" customFormat="1" ht="45">
      <c r="A131" s="126">
        <v>77</v>
      </c>
      <c r="B131" s="42" t="s">
        <v>568</v>
      </c>
      <c r="C131" s="14">
        <v>1972</v>
      </c>
      <c r="D131" s="14"/>
      <c r="E131" s="14" t="s">
        <v>733</v>
      </c>
      <c r="F131" s="14">
        <v>5</v>
      </c>
      <c r="G131" s="14">
        <v>4</v>
      </c>
      <c r="H131" s="27">
        <v>3268</v>
      </c>
      <c r="I131" s="27">
        <v>3090.4</v>
      </c>
      <c r="J131" s="27">
        <v>2682</v>
      </c>
      <c r="K131" s="39">
        <v>157</v>
      </c>
      <c r="L131" s="14" t="s">
        <v>1330</v>
      </c>
      <c r="M131" s="27">
        <v>1630587.75</v>
      </c>
      <c r="N131" s="27"/>
      <c r="O131" s="27"/>
      <c r="P131" s="27"/>
      <c r="Q131" s="27">
        <v>1630587.75</v>
      </c>
      <c r="R131" s="19">
        <f t="shared" si="16"/>
        <v>527.6299993528346</v>
      </c>
      <c r="S131" s="19">
        <v>14736.15</v>
      </c>
      <c r="T131" s="14" t="s">
        <v>756</v>
      </c>
      <c r="U131" s="151">
        <v>6.3</v>
      </c>
    </row>
    <row r="132" spans="1:21" s="15" customFormat="1" ht="45">
      <c r="A132" s="126">
        <v>78</v>
      </c>
      <c r="B132" s="77" t="s">
        <v>569</v>
      </c>
      <c r="C132" s="14">
        <v>1965</v>
      </c>
      <c r="D132" s="14"/>
      <c r="E132" s="14" t="s">
        <v>733</v>
      </c>
      <c r="F132" s="14">
        <v>3</v>
      </c>
      <c r="G132" s="14">
        <v>3</v>
      </c>
      <c r="H132" s="27">
        <v>2134.1</v>
      </c>
      <c r="I132" s="27">
        <v>2024.1</v>
      </c>
      <c r="J132" s="27">
        <v>1878.7</v>
      </c>
      <c r="K132" s="39">
        <v>63</v>
      </c>
      <c r="L132" s="14" t="s">
        <v>1330</v>
      </c>
      <c r="M132" s="27">
        <v>1067975.88</v>
      </c>
      <c r="N132" s="27"/>
      <c r="O132" s="27"/>
      <c r="P132" s="27"/>
      <c r="Q132" s="27">
        <v>1067975.88</v>
      </c>
      <c r="R132" s="19">
        <f t="shared" si="16"/>
        <v>527.6299985178598</v>
      </c>
      <c r="S132" s="19">
        <v>14736.15</v>
      </c>
      <c r="T132" s="14" t="s">
        <v>756</v>
      </c>
      <c r="U132" s="151">
        <v>6.3</v>
      </c>
    </row>
    <row r="133" spans="1:21" s="15" customFormat="1" ht="90">
      <c r="A133" s="126">
        <v>79</v>
      </c>
      <c r="B133" s="42" t="s">
        <v>1404</v>
      </c>
      <c r="C133" s="14">
        <v>1971</v>
      </c>
      <c r="D133" s="14"/>
      <c r="E133" s="14" t="s">
        <v>733</v>
      </c>
      <c r="F133" s="14">
        <v>2</v>
      </c>
      <c r="G133" s="14">
        <v>2</v>
      </c>
      <c r="H133" s="27">
        <v>752.3</v>
      </c>
      <c r="I133" s="27">
        <v>715</v>
      </c>
      <c r="J133" s="27">
        <v>663.1</v>
      </c>
      <c r="K133" s="39">
        <v>33</v>
      </c>
      <c r="L133" s="14" t="s">
        <v>1202</v>
      </c>
      <c r="M133" s="27">
        <v>2833901.05</v>
      </c>
      <c r="N133" s="27"/>
      <c r="O133" s="27"/>
      <c r="P133" s="27"/>
      <c r="Q133" s="27">
        <v>2833901.05</v>
      </c>
      <c r="R133" s="19">
        <f t="shared" si="16"/>
        <v>3963.4979720279716</v>
      </c>
      <c r="S133" s="19">
        <v>14736.15</v>
      </c>
      <c r="T133" s="14" t="s">
        <v>756</v>
      </c>
      <c r="U133" s="151">
        <v>6.3</v>
      </c>
    </row>
    <row r="134" spans="1:21" s="15" customFormat="1" ht="45">
      <c r="A134" s="126">
        <v>80</v>
      </c>
      <c r="B134" s="42" t="s">
        <v>383</v>
      </c>
      <c r="C134" s="14">
        <v>1996</v>
      </c>
      <c r="D134" s="14"/>
      <c r="E134" s="14" t="s">
        <v>733</v>
      </c>
      <c r="F134" s="14">
        <v>3</v>
      </c>
      <c r="G134" s="14">
        <v>4</v>
      </c>
      <c r="H134" s="27">
        <v>2263.6</v>
      </c>
      <c r="I134" s="27">
        <v>2020.2</v>
      </c>
      <c r="J134" s="27">
        <v>1174.4</v>
      </c>
      <c r="K134" s="39">
        <v>56</v>
      </c>
      <c r="L134" s="14" t="s">
        <v>1330</v>
      </c>
      <c r="M134" s="27">
        <v>1065918.12</v>
      </c>
      <c r="N134" s="27"/>
      <c r="O134" s="27"/>
      <c r="P134" s="27"/>
      <c r="Q134" s="27">
        <v>1065918.12</v>
      </c>
      <c r="R134" s="19">
        <f t="shared" si="16"/>
        <v>527.6299970299971</v>
      </c>
      <c r="S134" s="19">
        <v>14736.15</v>
      </c>
      <c r="T134" s="14" t="s">
        <v>756</v>
      </c>
      <c r="U134" s="151">
        <v>6.3</v>
      </c>
    </row>
    <row r="135" spans="1:21" s="15" customFormat="1" ht="45">
      <c r="A135" s="126">
        <v>81</v>
      </c>
      <c r="B135" s="42" t="s">
        <v>384</v>
      </c>
      <c r="C135" s="14">
        <v>1995</v>
      </c>
      <c r="D135" s="14"/>
      <c r="E135" s="14" t="s">
        <v>1326</v>
      </c>
      <c r="F135" s="14">
        <v>5</v>
      </c>
      <c r="G135" s="14">
        <v>5</v>
      </c>
      <c r="H135" s="27">
        <v>6244.96</v>
      </c>
      <c r="I135" s="27">
        <v>5577.86</v>
      </c>
      <c r="J135" s="27">
        <v>4981.76</v>
      </c>
      <c r="K135" s="39">
        <v>295</v>
      </c>
      <c r="L135" s="14" t="s">
        <v>1330</v>
      </c>
      <c r="M135" s="27">
        <v>2943046.27</v>
      </c>
      <c r="N135" s="27"/>
      <c r="O135" s="27"/>
      <c r="P135" s="27"/>
      <c r="Q135" s="27">
        <v>2943046.27</v>
      </c>
      <c r="R135" s="19">
        <f t="shared" si="16"/>
        <v>527.6299996772956</v>
      </c>
      <c r="S135" s="19">
        <v>14736.15</v>
      </c>
      <c r="T135" s="14" t="s">
        <v>756</v>
      </c>
      <c r="U135" s="151">
        <v>6.3</v>
      </c>
    </row>
    <row r="136" spans="1:21" s="15" customFormat="1" ht="75">
      <c r="A136" s="126">
        <v>82</v>
      </c>
      <c r="B136" s="42" t="s">
        <v>385</v>
      </c>
      <c r="C136" s="14">
        <v>1983</v>
      </c>
      <c r="D136" s="14"/>
      <c r="E136" s="14" t="s">
        <v>733</v>
      </c>
      <c r="F136" s="14">
        <v>5</v>
      </c>
      <c r="G136" s="14">
        <v>3</v>
      </c>
      <c r="H136" s="27">
        <v>3195.17</v>
      </c>
      <c r="I136" s="27">
        <v>2766.87</v>
      </c>
      <c r="J136" s="27">
        <v>2381.15</v>
      </c>
      <c r="K136" s="39">
        <v>162</v>
      </c>
      <c r="L136" s="14" t="s">
        <v>1496</v>
      </c>
      <c r="M136" s="27">
        <v>2604759.08</v>
      </c>
      <c r="N136" s="27"/>
      <c r="O136" s="27"/>
      <c r="P136" s="27"/>
      <c r="Q136" s="27">
        <v>2604759.08</v>
      </c>
      <c r="R136" s="19">
        <f t="shared" si="16"/>
        <v>941.4099975784912</v>
      </c>
      <c r="S136" s="19">
        <v>14736.15</v>
      </c>
      <c r="T136" s="14" t="s">
        <v>756</v>
      </c>
      <c r="U136" s="151">
        <v>6.3</v>
      </c>
    </row>
    <row r="137" spans="1:21" s="15" customFormat="1" ht="45">
      <c r="A137" s="126">
        <v>83</v>
      </c>
      <c r="B137" s="42" t="s">
        <v>386</v>
      </c>
      <c r="C137" s="14">
        <v>1977</v>
      </c>
      <c r="D137" s="14"/>
      <c r="E137" s="14" t="s">
        <v>733</v>
      </c>
      <c r="F137" s="14">
        <v>2</v>
      </c>
      <c r="G137" s="14">
        <v>3</v>
      </c>
      <c r="H137" s="27">
        <v>924.2</v>
      </c>
      <c r="I137" s="27">
        <v>848.1</v>
      </c>
      <c r="J137" s="27">
        <v>455.9</v>
      </c>
      <c r="K137" s="39">
        <v>43</v>
      </c>
      <c r="L137" s="14" t="s">
        <v>387</v>
      </c>
      <c r="M137" s="27">
        <v>425612.58</v>
      </c>
      <c r="N137" s="27"/>
      <c r="O137" s="27"/>
      <c r="P137" s="27"/>
      <c r="Q137" s="27">
        <v>425612.58</v>
      </c>
      <c r="R137" s="19">
        <f t="shared" si="16"/>
        <v>501.84244782454897</v>
      </c>
      <c r="S137" s="19">
        <v>14736.15</v>
      </c>
      <c r="T137" s="14" t="s">
        <v>756</v>
      </c>
      <c r="U137" s="151">
        <v>6.3</v>
      </c>
    </row>
    <row r="138" spans="1:21" s="15" customFormat="1" ht="45">
      <c r="A138" s="126">
        <v>84</v>
      </c>
      <c r="B138" s="42" t="s">
        <v>388</v>
      </c>
      <c r="C138" s="14">
        <v>1983</v>
      </c>
      <c r="D138" s="14"/>
      <c r="E138" s="14" t="s">
        <v>733</v>
      </c>
      <c r="F138" s="14">
        <v>3</v>
      </c>
      <c r="G138" s="14">
        <v>1</v>
      </c>
      <c r="H138" s="27">
        <v>1637.15</v>
      </c>
      <c r="I138" s="27">
        <v>1231.95</v>
      </c>
      <c r="J138" s="27">
        <v>891.8</v>
      </c>
      <c r="K138" s="39">
        <v>87</v>
      </c>
      <c r="L138" s="14" t="s">
        <v>1330</v>
      </c>
      <c r="M138" s="27">
        <v>650013.78</v>
      </c>
      <c r="N138" s="27"/>
      <c r="O138" s="27"/>
      <c r="P138" s="27"/>
      <c r="Q138" s="27">
        <v>650013.78</v>
      </c>
      <c r="R138" s="19">
        <f t="shared" si="16"/>
        <v>527.6300012175819</v>
      </c>
      <c r="S138" s="19">
        <v>14736.15</v>
      </c>
      <c r="T138" s="14" t="s">
        <v>756</v>
      </c>
      <c r="U138" s="151">
        <v>6.3</v>
      </c>
    </row>
    <row r="139" spans="1:21" s="198" customFormat="1" ht="45">
      <c r="A139" s="126">
        <v>85</v>
      </c>
      <c r="B139" s="42" t="s">
        <v>389</v>
      </c>
      <c r="C139" s="14">
        <v>1979</v>
      </c>
      <c r="D139" s="14"/>
      <c r="E139" s="14" t="s">
        <v>733</v>
      </c>
      <c r="F139" s="14">
        <v>3</v>
      </c>
      <c r="G139" s="14">
        <v>1</v>
      </c>
      <c r="H139" s="27">
        <v>1641.75</v>
      </c>
      <c r="I139" s="27">
        <v>1205.05</v>
      </c>
      <c r="J139" s="27">
        <v>980.8</v>
      </c>
      <c r="K139" s="39">
        <v>100</v>
      </c>
      <c r="L139" s="14" t="s">
        <v>1330</v>
      </c>
      <c r="M139" s="27">
        <v>635820.53</v>
      </c>
      <c r="N139" s="27"/>
      <c r="O139" s="27"/>
      <c r="P139" s="27"/>
      <c r="Q139" s="27">
        <v>635820.53</v>
      </c>
      <c r="R139" s="19">
        <f t="shared" si="16"/>
        <v>527.6299987552384</v>
      </c>
      <c r="S139" s="19">
        <v>14736.15</v>
      </c>
      <c r="T139" s="14" t="s">
        <v>756</v>
      </c>
      <c r="U139" s="151">
        <v>6.3</v>
      </c>
    </row>
    <row r="140" spans="1:21" s="15" customFormat="1" ht="45">
      <c r="A140" s="126">
        <v>86</v>
      </c>
      <c r="B140" s="42" t="s">
        <v>390</v>
      </c>
      <c r="C140" s="14">
        <v>1981</v>
      </c>
      <c r="D140" s="14"/>
      <c r="E140" s="14" t="s">
        <v>733</v>
      </c>
      <c r="F140" s="14">
        <v>2</v>
      </c>
      <c r="G140" s="14">
        <v>3</v>
      </c>
      <c r="H140" s="27">
        <v>931.7</v>
      </c>
      <c r="I140" s="27">
        <v>832.5</v>
      </c>
      <c r="J140" s="27">
        <v>678.6</v>
      </c>
      <c r="K140" s="39">
        <v>57</v>
      </c>
      <c r="L140" s="14" t="s">
        <v>1330</v>
      </c>
      <c r="M140" s="27">
        <v>358049</v>
      </c>
      <c r="N140" s="27"/>
      <c r="O140" s="27"/>
      <c r="P140" s="27"/>
      <c r="Q140" s="27">
        <v>358049</v>
      </c>
      <c r="R140" s="19">
        <f t="shared" si="16"/>
        <v>430.0888888888889</v>
      </c>
      <c r="S140" s="19">
        <v>14736.15</v>
      </c>
      <c r="T140" s="14" t="s">
        <v>756</v>
      </c>
      <c r="U140" s="151">
        <v>6.3</v>
      </c>
    </row>
    <row r="141" spans="1:21" s="15" customFormat="1" ht="45">
      <c r="A141" s="126">
        <v>87</v>
      </c>
      <c r="B141" s="42" t="s">
        <v>391</v>
      </c>
      <c r="C141" s="14">
        <v>1981</v>
      </c>
      <c r="D141" s="14"/>
      <c r="E141" s="14" t="s">
        <v>733</v>
      </c>
      <c r="F141" s="14">
        <v>2</v>
      </c>
      <c r="G141" s="14">
        <v>2</v>
      </c>
      <c r="H141" s="27">
        <v>607.9</v>
      </c>
      <c r="I141" s="27">
        <v>558.9</v>
      </c>
      <c r="J141" s="27">
        <v>513.2</v>
      </c>
      <c r="K141" s="39">
        <v>40</v>
      </c>
      <c r="L141" s="14" t="s">
        <v>1330</v>
      </c>
      <c r="M141" s="27">
        <v>294892.4</v>
      </c>
      <c r="N141" s="27"/>
      <c r="O141" s="27"/>
      <c r="P141" s="27"/>
      <c r="Q141" s="27">
        <v>294892.4</v>
      </c>
      <c r="R141" s="19">
        <f t="shared" si="16"/>
        <v>527.6299874753981</v>
      </c>
      <c r="S141" s="19">
        <v>14736.15</v>
      </c>
      <c r="T141" s="14" t="s">
        <v>756</v>
      </c>
      <c r="U141" s="151">
        <v>6.3</v>
      </c>
    </row>
    <row r="142" spans="1:21" s="15" customFormat="1" ht="45">
      <c r="A142" s="126">
        <v>88</v>
      </c>
      <c r="B142" s="42" t="s">
        <v>392</v>
      </c>
      <c r="C142" s="14">
        <v>1996</v>
      </c>
      <c r="D142" s="14"/>
      <c r="E142" s="14" t="s">
        <v>1326</v>
      </c>
      <c r="F142" s="14">
        <v>5</v>
      </c>
      <c r="G142" s="14">
        <v>3</v>
      </c>
      <c r="H142" s="27">
        <v>3651</v>
      </c>
      <c r="I142" s="27">
        <v>3264.6</v>
      </c>
      <c r="J142" s="27">
        <v>2891.6</v>
      </c>
      <c r="K142" s="39">
        <v>133</v>
      </c>
      <c r="L142" s="14" t="s">
        <v>387</v>
      </c>
      <c r="M142" s="27">
        <v>1503413.59</v>
      </c>
      <c r="N142" s="27"/>
      <c r="O142" s="27"/>
      <c r="P142" s="27"/>
      <c r="Q142" s="27">
        <v>1503413.59</v>
      </c>
      <c r="R142" s="19">
        <f t="shared" si="16"/>
        <v>460.51999938736753</v>
      </c>
      <c r="S142" s="19">
        <v>14736.15</v>
      </c>
      <c r="T142" s="14" t="s">
        <v>756</v>
      </c>
      <c r="U142" s="151">
        <v>6.3</v>
      </c>
    </row>
    <row r="143" spans="1:21" s="15" customFormat="1" ht="45">
      <c r="A143" s="126">
        <v>89</v>
      </c>
      <c r="B143" s="42" t="s">
        <v>393</v>
      </c>
      <c r="C143" s="14">
        <v>1970</v>
      </c>
      <c r="D143" s="14"/>
      <c r="E143" s="14" t="s">
        <v>733</v>
      </c>
      <c r="F143" s="14">
        <v>2</v>
      </c>
      <c r="G143" s="14">
        <v>2</v>
      </c>
      <c r="H143" s="27">
        <v>759.9</v>
      </c>
      <c r="I143" s="27">
        <v>732.4</v>
      </c>
      <c r="J143" s="27">
        <v>622.6</v>
      </c>
      <c r="K143" s="39">
        <v>46</v>
      </c>
      <c r="L143" s="14" t="s">
        <v>1330</v>
      </c>
      <c r="M143" s="27">
        <v>386436.21</v>
      </c>
      <c r="N143" s="27"/>
      <c r="O143" s="27"/>
      <c r="P143" s="27"/>
      <c r="Q143" s="27">
        <v>386436.21</v>
      </c>
      <c r="R143" s="19">
        <f t="shared" si="16"/>
        <v>527.6299972692518</v>
      </c>
      <c r="S143" s="19">
        <v>14736.15</v>
      </c>
      <c r="T143" s="14" t="s">
        <v>756</v>
      </c>
      <c r="U143" s="151">
        <v>6.3</v>
      </c>
    </row>
    <row r="144" spans="1:21" s="15" customFormat="1" ht="45">
      <c r="A144" s="126">
        <v>90</v>
      </c>
      <c r="B144" s="42" t="s">
        <v>394</v>
      </c>
      <c r="C144" s="14">
        <v>1973</v>
      </c>
      <c r="D144" s="14"/>
      <c r="E144" s="14" t="s">
        <v>733</v>
      </c>
      <c r="F144" s="14">
        <v>2</v>
      </c>
      <c r="G144" s="14">
        <v>2</v>
      </c>
      <c r="H144" s="27">
        <v>843.3</v>
      </c>
      <c r="I144" s="27">
        <v>771.3</v>
      </c>
      <c r="J144" s="27">
        <v>407.7</v>
      </c>
      <c r="K144" s="39">
        <v>34</v>
      </c>
      <c r="L144" s="14" t="s">
        <v>1330</v>
      </c>
      <c r="M144" s="27">
        <v>406961.02</v>
      </c>
      <c r="N144" s="27"/>
      <c r="O144" s="27"/>
      <c r="P144" s="27"/>
      <c r="Q144" s="27">
        <v>406961.02</v>
      </c>
      <c r="R144" s="19">
        <f t="shared" si="16"/>
        <v>527.6300012965124</v>
      </c>
      <c r="S144" s="19">
        <v>14736.15</v>
      </c>
      <c r="T144" s="14" t="s">
        <v>756</v>
      </c>
      <c r="U144" s="151">
        <v>6.3</v>
      </c>
    </row>
    <row r="145" spans="1:21" s="15" customFormat="1" ht="45">
      <c r="A145" s="126">
        <v>91</v>
      </c>
      <c r="B145" s="42" t="s">
        <v>395</v>
      </c>
      <c r="C145" s="14">
        <v>1973</v>
      </c>
      <c r="D145" s="14"/>
      <c r="E145" s="14" t="s">
        <v>733</v>
      </c>
      <c r="F145" s="14">
        <v>2</v>
      </c>
      <c r="G145" s="14">
        <v>2</v>
      </c>
      <c r="H145" s="27">
        <v>768.9</v>
      </c>
      <c r="I145" s="27">
        <v>741.4</v>
      </c>
      <c r="J145" s="27">
        <v>672.8</v>
      </c>
      <c r="K145" s="39">
        <v>30</v>
      </c>
      <c r="L145" s="14" t="s">
        <v>1330</v>
      </c>
      <c r="M145" s="27">
        <v>391184.88</v>
      </c>
      <c r="N145" s="27"/>
      <c r="O145" s="27"/>
      <c r="P145" s="27"/>
      <c r="Q145" s="27">
        <v>391184.88</v>
      </c>
      <c r="R145" s="19">
        <f t="shared" si="16"/>
        <v>527.6299973024009</v>
      </c>
      <c r="S145" s="19">
        <v>14736.15</v>
      </c>
      <c r="T145" s="14" t="s">
        <v>756</v>
      </c>
      <c r="U145" s="151">
        <v>6.3</v>
      </c>
    </row>
    <row r="146" spans="1:21" s="15" customFormat="1" ht="45">
      <c r="A146" s="126">
        <v>92</v>
      </c>
      <c r="B146" s="97" t="s">
        <v>396</v>
      </c>
      <c r="C146" s="14">
        <v>1993</v>
      </c>
      <c r="D146" s="14"/>
      <c r="E146" s="14" t="s">
        <v>1326</v>
      </c>
      <c r="F146" s="14">
        <v>5</v>
      </c>
      <c r="G146" s="14">
        <v>3</v>
      </c>
      <c r="H146" s="27">
        <v>3658.5</v>
      </c>
      <c r="I146" s="27">
        <v>3291</v>
      </c>
      <c r="J146" s="27">
        <v>2876</v>
      </c>
      <c r="K146" s="39">
        <v>164</v>
      </c>
      <c r="L146" s="14" t="s">
        <v>397</v>
      </c>
      <c r="M146" s="27">
        <v>1582608.99</v>
      </c>
      <c r="N146" s="27"/>
      <c r="O146" s="27"/>
      <c r="P146" s="27"/>
      <c r="Q146" s="27">
        <v>1582608.99</v>
      </c>
      <c r="R146" s="19">
        <f t="shared" si="16"/>
        <v>480.89</v>
      </c>
      <c r="S146" s="19">
        <v>14736.15</v>
      </c>
      <c r="T146" s="14" t="s">
        <v>756</v>
      </c>
      <c r="U146" s="151">
        <v>6.3</v>
      </c>
    </row>
    <row r="147" spans="1:21" s="15" customFormat="1" ht="45">
      <c r="A147" s="126">
        <v>93</v>
      </c>
      <c r="B147" s="42" t="s">
        <v>398</v>
      </c>
      <c r="C147" s="14">
        <v>1989</v>
      </c>
      <c r="D147" s="14"/>
      <c r="E147" s="14" t="s">
        <v>1326</v>
      </c>
      <c r="F147" s="14">
        <v>3</v>
      </c>
      <c r="G147" s="14">
        <v>2</v>
      </c>
      <c r="H147" s="27">
        <v>1489.83</v>
      </c>
      <c r="I147" s="27">
        <v>1333.83</v>
      </c>
      <c r="J147" s="27">
        <v>1286.35</v>
      </c>
      <c r="K147" s="39">
        <v>87</v>
      </c>
      <c r="L147" s="14" t="s">
        <v>1330</v>
      </c>
      <c r="M147" s="27">
        <v>703768.72</v>
      </c>
      <c r="N147" s="27"/>
      <c r="O147" s="27"/>
      <c r="P147" s="27"/>
      <c r="Q147" s="27">
        <v>703768.72</v>
      </c>
      <c r="R147" s="19">
        <f t="shared" si="16"/>
        <v>527.6299978258099</v>
      </c>
      <c r="S147" s="19">
        <v>14736.15</v>
      </c>
      <c r="T147" s="14" t="s">
        <v>756</v>
      </c>
      <c r="U147" s="151">
        <v>6.3</v>
      </c>
    </row>
    <row r="148" spans="1:21" s="15" customFormat="1" ht="45">
      <c r="A148" s="126">
        <v>94</v>
      </c>
      <c r="B148" s="42" t="s">
        <v>399</v>
      </c>
      <c r="C148" s="14">
        <v>1986</v>
      </c>
      <c r="D148" s="14"/>
      <c r="E148" s="14" t="s">
        <v>1326</v>
      </c>
      <c r="F148" s="14">
        <v>3</v>
      </c>
      <c r="G148" s="14">
        <v>2</v>
      </c>
      <c r="H148" s="27">
        <v>1482.25</v>
      </c>
      <c r="I148" s="27">
        <v>1330.15</v>
      </c>
      <c r="J148" s="27">
        <v>1246.7</v>
      </c>
      <c r="K148" s="39">
        <v>89</v>
      </c>
      <c r="L148" s="14" t="s">
        <v>1330</v>
      </c>
      <c r="M148" s="27">
        <v>701287.04</v>
      </c>
      <c r="N148" s="27"/>
      <c r="O148" s="27"/>
      <c r="P148" s="27"/>
      <c r="Q148" s="27">
        <v>701287.04</v>
      </c>
      <c r="R148" s="19">
        <f t="shared" si="16"/>
        <v>527.2240273653347</v>
      </c>
      <c r="S148" s="19">
        <v>14736.15</v>
      </c>
      <c r="T148" s="14" t="s">
        <v>756</v>
      </c>
      <c r="U148" s="151">
        <v>6.3</v>
      </c>
    </row>
    <row r="149" spans="1:21" s="15" customFormat="1" ht="75">
      <c r="A149" s="126">
        <v>95</v>
      </c>
      <c r="B149" s="42" t="s">
        <v>1405</v>
      </c>
      <c r="C149" s="14">
        <v>1970</v>
      </c>
      <c r="D149" s="14"/>
      <c r="E149" s="14" t="s">
        <v>733</v>
      </c>
      <c r="F149" s="14">
        <v>2</v>
      </c>
      <c r="G149" s="14">
        <v>3</v>
      </c>
      <c r="H149" s="27">
        <v>900.2</v>
      </c>
      <c r="I149" s="27">
        <v>838.2</v>
      </c>
      <c r="J149" s="27">
        <v>611.9</v>
      </c>
      <c r="K149" s="39">
        <v>63</v>
      </c>
      <c r="L149" s="14" t="s">
        <v>1406</v>
      </c>
      <c r="M149" s="27">
        <v>2052952.97</v>
      </c>
      <c r="N149" s="27"/>
      <c r="O149" s="27"/>
      <c r="P149" s="27"/>
      <c r="Q149" s="27">
        <v>2052952.97</v>
      </c>
      <c r="R149" s="19">
        <f t="shared" si="16"/>
        <v>2449.240002386065</v>
      </c>
      <c r="S149" s="19">
        <v>14736.15</v>
      </c>
      <c r="T149" s="14" t="s">
        <v>756</v>
      </c>
      <c r="U149" s="151">
        <v>6.3</v>
      </c>
    </row>
    <row r="150" spans="1:21" s="15" customFormat="1" ht="15">
      <c r="A150" s="126"/>
      <c r="B150" s="159" t="s">
        <v>536</v>
      </c>
      <c r="C150" s="14"/>
      <c r="D150" s="14"/>
      <c r="E150" s="14"/>
      <c r="F150" s="14"/>
      <c r="G150" s="14"/>
      <c r="H150" s="28">
        <f>SUM(H126:H149)</f>
        <v>46105.310000000005</v>
      </c>
      <c r="I150" s="28">
        <f>SUM(I126:I149)</f>
        <v>41385.91</v>
      </c>
      <c r="J150" s="28">
        <f>SUM(J126:J149)</f>
        <v>35180.659999999996</v>
      </c>
      <c r="K150" s="233">
        <f>SUM(K126:K149)</f>
        <v>2161</v>
      </c>
      <c r="L150" s="28"/>
      <c r="M150" s="28">
        <f>SUM(M126:M149)</f>
        <v>28790598.729999997</v>
      </c>
      <c r="N150" s="28"/>
      <c r="O150" s="28"/>
      <c r="P150" s="28"/>
      <c r="Q150" s="28">
        <f>SUM(Q126:Q149)</f>
        <v>28790598.729999997</v>
      </c>
      <c r="R150" s="20">
        <f>M150/I150</f>
        <v>695.6618503737141</v>
      </c>
      <c r="S150" s="19"/>
      <c r="T150" s="18"/>
      <c r="U150" s="128"/>
    </row>
    <row r="151" spans="1:21" s="15" customFormat="1" ht="14.25">
      <c r="A151" s="275" t="s">
        <v>245</v>
      </c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7"/>
      <c r="R151" s="276"/>
      <c r="S151" s="276"/>
      <c r="T151" s="276"/>
      <c r="U151" s="278"/>
    </row>
    <row r="152" spans="1:21" s="15" customFormat="1" ht="45">
      <c r="A152" s="126">
        <v>96</v>
      </c>
      <c r="B152" s="42" t="s">
        <v>139</v>
      </c>
      <c r="C152" s="14">
        <v>1982</v>
      </c>
      <c r="D152" s="14">
        <v>2016</v>
      </c>
      <c r="E152" s="14" t="s">
        <v>733</v>
      </c>
      <c r="F152" s="14">
        <v>2</v>
      </c>
      <c r="G152" s="14">
        <v>3</v>
      </c>
      <c r="H152" s="27">
        <v>996.4</v>
      </c>
      <c r="I152" s="27">
        <v>912.07</v>
      </c>
      <c r="J152" s="27">
        <v>854.12</v>
      </c>
      <c r="K152" s="39">
        <v>24</v>
      </c>
      <c r="L152" s="14" t="s">
        <v>1321</v>
      </c>
      <c r="M152" s="27">
        <v>1976316</v>
      </c>
      <c r="N152" s="27"/>
      <c r="O152" s="27"/>
      <c r="P152" s="27"/>
      <c r="Q152" s="27">
        <v>1976316</v>
      </c>
      <c r="R152" s="14">
        <v>460.52</v>
      </c>
      <c r="S152" s="19">
        <v>14736.15</v>
      </c>
      <c r="T152" s="14" t="s">
        <v>756</v>
      </c>
      <c r="U152" s="151">
        <v>6.3</v>
      </c>
    </row>
    <row r="153" spans="1:21" s="15" customFormat="1" ht="15">
      <c r="A153" s="126"/>
      <c r="B153" s="159" t="s">
        <v>247</v>
      </c>
      <c r="C153" s="22"/>
      <c r="D153" s="22"/>
      <c r="E153" s="22"/>
      <c r="F153" s="22"/>
      <c r="G153" s="22"/>
      <c r="H153" s="28">
        <f>SUM(H152)</f>
        <v>996.4</v>
      </c>
      <c r="I153" s="28">
        <f aca="true" t="shared" si="17" ref="I153:Q153">SUM(I152)</f>
        <v>912.07</v>
      </c>
      <c r="J153" s="28">
        <f t="shared" si="17"/>
        <v>854.12</v>
      </c>
      <c r="K153" s="233">
        <f t="shared" si="17"/>
        <v>24</v>
      </c>
      <c r="L153" s="22"/>
      <c r="M153" s="28">
        <f t="shared" si="17"/>
        <v>1976316</v>
      </c>
      <c r="N153" s="20"/>
      <c r="O153" s="20"/>
      <c r="P153" s="20"/>
      <c r="Q153" s="28">
        <f t="shared" si="17"/>
        <v>1976316</v>
      </c>
      <c r="R153" s="22"/>
      <c r="S153" s="22"/>
      <c r="T153" s="22"/>
      <c r="U153" s="150"/>
    </row>
    <row r="154" spans="1:21" s="15" customFormat="1" ht="14.25">
      <c r="A154" s="275" t="s">
        <v>246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7"/>
      <c r="R154" s="276"/>
      <c r="S154" s="276"/>
      <c r="T154" s="276"/>
      <c r="U154" s="278"/>
    </row>
    <row r="155" spans="1:21" s="15" customFormat="1" ht="45">
      <c r="A155" s="126">
        <v>97</v>
      </c>
      <c r="B155" s="77" t="s">
        <v>1203</v>
      </c>
      <c r="C155" s="94">
        <v>1963</v>
      </c>
      <c r="D155" s="94"/>
      <c r="E155" s="94" t="s">
        <v>733</v>
      </c>
      <c r="F155" s="94">
        <v>2</v>
      </c>
      <c r="G155" s="94">
        <v>2</v>
      </c>
      <c r="H155" s="34">
        <v>414.1</v>
      </c>
      <c r="I155" s="34">
        <v>369.73</v>
      </c>
      <c r="J155" s="34">
        <v>369.73</v>
      </c>
      <c r="K155" s="105">
        <v>22</v>
      </c>
      <c r="L155" s="94" t="s">
        <v>1321</v>
      </c>
      <c r="M155" s="27">
        <v>871220</v>
      </c>
      <c r="N155" s="104"/>
      <c r="O155" s="104"/>
      <c r="P155" s="104"/>
      <c r="Q155" s="27">
        <v>871220</v>
      </c>
      <c r="R155" s="14">
        <v>460.52</v>
      </c>
      <c r="S155" s="19">
        <v>14736.15</v>
      </c>
      <c r="T155" s="14" t="s">
        <v>756</v>
      </c>
      <c r="U155" s="151">
        <v>6.3</v>
      </c>
    </row>
    <row r="156" spans="1:21" s="15" customFormat="1" ht="14.25">
      <c r="A156" s="132"/>
      <c r="B156" s="159" t="s">
        <v>247</v>
      </c>
      <c r="C156" s="22"/>
      <c r="D156" s="22"/>
      <c r="E156" s="22"/>
      <c r="F156" s="22"/>
      <c r="G156" s="22"/>
      <c r="H156" s="28">
        <f>SUM(H155)</f>
        <v>414.1</v>
      </c>
      <c r="I156" s="28">
        <f>SUM(I155)</f>
        <v>369.73</v>
      </c>
      <c r="J156" s="28">
        <f>SUM(J155)</f>
        <v>369.73</v>
      </c>
      <c r="K156" s="233">
        <f>SUM(K155)</f>
        <v>22</v>
      </c>
      <c r="L156" s="22"/>
      <c r="M156" s="28">
        <f>SUM(M155)</f>
        <v>871220</v>
      </c>
      <c r="N156" s="20"/>
      <c r="O156" s="20"/>
      <c r="P156" s="20"/>
      <c r="Q156" s="28">
        <f>SUM(Q155)</f>
        <v>871220</v>
      </c>
      <c r="R156" s="22">
        <v>460.52</v>
      </c>
      <c r="S156" s="22"/>
      <c r="T156" s="22"/>
      <c r="U156" s="150"/>
    </row>
    <row r="157" spans="1:21" s="15" customFormat="1" ht="14.25">
      <c r="A157" s="275" t="s">
        <v>762</v>
      </c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8"/>
    </row>
    <row r="158" spans="1:21" s="15" customFormat="1" ht="45">
      <c r="A158" s="126">
        <v>98</v>
      </c>
      <c r="B158" s="77" t="s">
        <v>570</v>
      </c>
      <c r="C158" s="94">
        <v>1974</v>
      </c>
      <c r="D158" s="94">
        <v>2008</v>
      </c>
      <c r="E158" s="18" t="s">
        <v>733</v>
      </c>
      <c r="F158" s="94">
        <v>4</v>
      </c>
      <c r="G158" s="94">
        <v>1</v>
      </c>
      <c r="H158" s="34">
        <v>1944.19</v>
      </c>
      <c r="I158" s="27">
        <v>1363.19</v>
      </c>
      <c r="J158" s="27">
        <v>240</v>
      </c>
      <c r="K158" s="39">
        <v>168</v>
      </c>
      <c r="L158" s="14" t="s">
        <v>1321</v>
      </c>
      <c r="M158" s="27">
        <v>2325758.88</v>
      </c>
      <c r="N158" s="27"/>
      <c r="O158" s="27"/>
      <c r="P158" s="27"/>
      <c r="Q158" s="27">
        <f aca="true" t="shared" si="18" ref="Q158:Q165">M158</f>
        <v>2325758.88</v>
      </c>
      <c r="R158" s="19">
        <f aca="true" t="shared" si="19" ref="R158:R166">M158/I158</f>
        <v>1706.1149803035526</v>
      </c>
      <c r="S158" s="19">
        <v>14736.15</v>
      </c>
      <c r="T158" s="14" t="s">
        <v>756</v>
      </c>
      <c r="U158" s="151">
        <v>6.3</v>
      </c>
    </row>
    <row r="159" spans="1:21" s="15" customFormat="1" ht="45">
      <c r="A159" s="126">
        <v>99</v>
      </c>
      <c r="B159" s="77" t="s">
        <v>179</v>
      </c>
      <c r="C159" s="94">
        <v>1976</v>
      </c>
      <c r="D159" s="94"/>
      <c r="E159" s="18" t="s">
        <v>733</v>
      </c>
      <c r="F159" s="94">
        <v>2</v>
      </c>
      <c r="G159" s="94">
        <v>1</v>
      </c>
      <c r="H159" s="34">
        <v>349.5</v>
      </c>
      <c r="I159" s="27">
        <v>223</v>
      </c>
      <c r="J159" s="27">
        <v>110</v>
      </c>
      <c r="K159" s="39">
        <v>32</v>
      </c>
      <c r="L159" s="14" t="s">
        <v>178</v>
      </c>
      <c r="M159" s="27">
        <v>82447.56</v>
      </c>
      <c r="N159" s="27"/>
      <c r="O159" s="27"/>
      <c r="P159" s="27"/>
      <c r="Q159" s="27">
        <f t="shared" si="18"/>
        <v>82447.56</v>
      </c>
      <c r="R159" s="19">
        <f t="shared" si="19"/>
        <v>369.71999999999997</v>
      </c>
      <c r="S159" s="19">
        <v>14736.15</v>
      </c>
      <c r="T159" s="14" t="s">
        <v>756</v>
      </c>
      <c r="U159" s="151">
        <v>6.3</v>
      </c>
    </row>
    <row r="160" spans="1:21" s="15" customFormat="1" ht="45">
      <c r="A160" s="126">
        <v>100</v>
      </c>
      <c r="B160" s="77" t="s">
        <v>180</v>
      </c>
      <c r="C160" s="94">
        <v>1983</v>
      </c>
      <c r="D160" s="94">
        <v>2009</v>
      </c>
      <c r="E160" s="94" t="s">
        <v>733</v>
      </c>
      <c r="F160" s="94">
        <v>2</v>
      </c>
      <c r="G160" s="94">
        <v>1</v>
      </c>
      <c r="H160" s="34">
        <v>950.79</v>
      </c>
      <c r="I160" s="27">
        <v>638.79</v>
      </c>
      <c r="J160" s="27">
        <v>153.8</v>
      </c>
      <c r="K160" s="39">
        <v>91</v>
      </c>
      <c r="L160" s="14" t="s">
        <v>1317</v>
      </c>
      <c r="M160" s="27">
        <v>2527189.44</v>
      </c>
      <c r="N160" s="27"/>
      <c r="O160" s="27"/>
      <c r="P160" s="27"/>
      <c r="Q160" s="27">
        <f t="shared" si="18"/>
        <v>2527189.44</v>
      </c>
      <c r="R160" s="19">
        <f t="shared" si="19"/>
        <v>3956.213215610764</v>
      </c>
      <c r="S160" s="19">
        <v>14736.15</v>
      </c>
      <c r="T160" s="14" t="s">
        <v>756</v>
      </c>
      <c r="U160" s="151">
        <v>6.3</v>
      </c>
    </row>
    <row r="161" spans="1:21" s="15" customFormat="1" ht="45">
      <c r="A161" s="126">
        <v>101</v>
      </c>
      <c r="B161" s="77" t="s">
        <v>571</v>
      </c>
      <c r="C161" s="94">
        <v>1991</v>
      </c>
      <c r="D161" s="94"/>
      <c r="E161" s="94" t="s">
        <v>1326</v>
      </c>
      <c r="F161" s="94">
        <v>5</v>
      </c>
      <c r="G161" s="94">
        <v>3</v>
      </c>
      <c r="H161" s="34">
        <v>4387.55</v>
      </c>
      <c r="I161" s="27">
        <v>3933.35</v>
      </c>
      <c r="J161" s="27">
        <v>3002.7</v>
      </c>
      <c r="K161" s="39">
        <v>112</v>
      </c>
      <c r="L161" s="14" t="s">
        <v>178</v>
      </c>
      <c r="M161" s="27">
        <v>1454238.16</v>
      </c>
      <c r="N161" s="27"/>
      <c r="O161" s="27"/>
      <c r="P161" s="27"/>
      <c r="Q161" s="27">
        <f t="shared" si="18"/>
        <v>1454238.16</v>
      </c>
      <c r="R161" s="19">
        <f t="shared" si="19"/>
        <v>369.7199994915276</v>
      </c>
      <c r="S161" s="19">
        <v>14736.15</v>
      </c>
      <c r="T161" s="14" t="s">
        <v>756</v>
      </c>
      <c r="U161" s="151">
        <v>6.3</v>
      </c>
    </row>
    <row r="162" spans="1:21" s="15" customFormat="1" ht="45">
      <c r="A162" s="126">
        <v>102</v>
      </c>
      <c r="B162" s="77" t="s">
        <v>400</v>
      </c>
      <c r="C162" s="105">
        <v>1981</v>
      </c>
      <c r="D162" s="94"/>
      <c r="E162" s="94" t="s">
        <v>733</v>
      </c>
      <c r="F162" s="94">
        <v>2</v>
      </c>
      <c r="G162" s="94">
        <v>2</v>
      </c>
      <c r="H162" s="34">
        <v>820.84</v>
      </c>
      <c r="I162" s="27">
        <v>731.54</v>
      </c>
      <c r="J162" s="27">
        <v>731.54</v>
      </c>
      <c r="K162" s="39">
        <v>32</v>
      </c>
      <c r="L162" s="14" t="s">
        <v>1329</v>
      </c>
      <c r="M162" s="27">
        <v>2061914.4</v>
      </c>
      <c r="N162" s="27"/>
      <c r="O162" s="27"/>
      <c r="P162" s="27"/>
      <c r="Q162" s="27">
        <f t="shared" si="18"/>
        <v>2061914.4</v>
      </c>
      <c r="R162" s="19">
        <f>M162/I162</f>
        <v>2818.5941985400664</v>
      </c>
      <c r="S162" s="19">
        <v>14736.15</v>
      </c>
      <c r="T162" s="14" t="s">
        <v>756</v>
      </c>
      <c r="U162" s="151">
        <v>6.3</v>
      </c>
    </row>
    <row r="163" spans="1:21" s="15" customFormat="1" ht="75">
      <c r="A163" s="126">
        <v>103</v>
      </c>
      <c r="B163" s="77" t="s">
        <v>401</v>
      </c>
      <c r="C163" s="105">
        <v>1980</v>
      </c>
      <c r="D163" s="94"/>
      <c r="E163" s="94" t="s">
        <v>733</v>
      </c>
      <c r="F163" s="94">
        <v>2</v>
      </c>
      <c r="G163" s="94">
        <v>3</v>
      </c>
      <c r="H163" s="34">
        <v>940.13</v>
      </c>
      <c r="I163" s="27">
        <v>862.13</v>
      </c>
      <c r="J163" s="27">
        <v>679.92</v>
      </c>
      <c r="K163" s="39">
        <v>58</v>
      </c>
      <c r="L163" s="94" t="s">
        <v>402</v>
      </c>
      <c r="M163" s="27">
        <v>2624115.61</v>
      </c>
      <c r="N163" s="27"/>
      <c r="O163" s="27"/>
      <c r="P163" s="27"/>
      <c r="Q163" s="27">
        <f t="shared" si="18"/>
        <v>2624115.61</v>
      </c>
      <c r="R163" s="19">
        <f>M163/I163</f>
        <v>3043.7586094904477</v>
      </c>
      <c r="S163" s="19">
        <v>14736.15</v>
      </c>
      <c r="T163" s="14" t="s">
        <v>756</v>
      </c>
      <c r="U163" s="151">
        <v>6.3</v>
      </c>
    </row>
    <row r="164" spans="1:21" s="15" customFormat="1" ht="45">
      <c r="A164" s="126">
        <v>104</v>
      </c>
      <c r="B164" s="77" t="s">
        <v>403</v>
      </c>
      <c r="C164" s="105">
        <v>1973</v>
      </c>
      <c r="D164" s="94"/>
      <c r="E164" s="94" t="s">
        <v>733</v>
      </c>
      <c r="F164" s="94">
        <v>2</v>
      </c>
      <c r="G164" s="94">
        <v>2</v>
      </c>
      <c r="H164" s="34">
        <v>580.4</v>
      </c>
      <c r="I164" s="27">
        <v>532</v>
      </c>
      <c r="J164" s="27">
        <v>245.1</v>
      </c>
      <c r="K164" s="39">
        <v>30</v>
      </c>
      <c r="L164" s="14" t="s">
        <v>1321</v>
      </c>
      <c r="M164" s="27">
        <v>1195860</v>
      </c>
      <c r="N164" s="27"/>
      <c r="O164" s="27"/>
      <c r="P164" s="27"/>
      <c r="Q164" s="27">
        <f t="shared" si="18"/>
        <v>1195860</v>
      </c>
      <c r="R164" s="19">
        <f>M164/I164</f>
        <v>2247.8571428571427</v>
      </c>
      <c r="S164" s="19">
        <v>14736.15</v>
      </c>
      <c r="T164" s="14" t="s">
        <v>756</v>
      </c>
      <c r="U164" s="151">
        <v>6.3</v>
      </c>
    </row>
    <row r="165" spans="1:21" s="15" customFormat="1" ht="45">
      <c r="A165" s="126">
        <v>105</v>
      </c>
      <c r="B165" s="77" t="s">
        <v>181</v>
      </c>
      <c r="C165" s="105">
        <v>1983</v>
      </c>
      <c r="D165" s="94"/>
      <c r="E165" s="94" t="s">
        <v>733</v>
      </c>
      <c r="F165" s="94">
        <v>2</v>
      </c>
      <c r="G165" s="94">
        <v>3</v>
      </c>
      <c r="H165" s="34">
        <v>955.5</v>
      </c>
      <c r="I165" s="27">
        <v>873.4</v>
      </c>
      <c r="J165" s="27">
        <v>873.4</v>
      </c>
      <c r="K165" s="39">
        <v>41</v>
      </c>
      <c r="L165" s="14" t="s">
        <v>743</v>
      </c>
      <c r="M165" s="27">
        <v>500135.04</v>
      </c>
      <c r="N165" s="27"/>
      <c r="O165" s="27"/>
      <c r="P165" s="27"/>
      <c r="Q165" s="27">
        <f t="shared" si="18"/>
        <v>500135.04</v>
      </c>
      <c r="R165" s="19">
        <f t="shared" si="19"/>
        <v>572.6299977100985</v>
      </c>
      <c r="S165" s="19">
        <v>14736.15</v>
      </c>
      <c r="T165" s="14" t="s">
        <v>756</v>
      </c>
      <c r="U165" s="151">
        <v>6.3</v>
      </c>
    </row>
    <row r="166" spans="1:21" s="15" customFormat="1" ht="15">
      <c r="A166" s="126"/>
      <c r="B166" s="159" t="s">
        <v>537</v>
      </c>
      <c r="C166" s="94"/>
      <c r="D166" s="77"/>
      <c r="E166" s="94"/>
      <c r="F166" s="94"/>
      <c r="G166" s="94"/>
      <c r="H166" s="75">
        <f>SUM(H158:H165)</f>
        <v>10928.9</v>
      </c>
      <c r="I166" s="75">
        <f>SUM(I158:I165)</f>
        <v>9157.4</v>
      </c>
      <c r="J166" s="75">
        <f>SUM(J158:J165)</f>
        <v>6036.46</v>
      </c>
      <c r="K166" s="230">
        <f>SUM(K158:K165)</f>
        <v>564</v>
      </c>
      <c r="L166" s="75"/>
      <c r="M166" s="75">
        <f>SUM(M158:M165)</f>
        <v>12771659.089999998</v>
      </c>
      <c r="N166" s="75"/>
      <c r="O166" s="75"/>
      <c r="P166" s="75"/>
      <c r="Q166" s="75">
        <f>SUM(Q158:Q165)</f>
        <v>12771659.089999998</v>
      </c>
      <c r="R166" s="28">
        <f t="shared" si="19"/>
        <v>1394.681797235023</v>
      </c>
      <c r="S166" s="27"/>
      <c r="T166" s="14"/>
      <c r="U166" s="149"/>
    </row>
    <row r="167" spans="1:21" s="15" customFormat="1" ht="14.25">
      <c r="A167" s="275" t="s">
        <v>1327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7"/>
      <c r="R167" s="276"/>
      <c r="S167" s="276"/>
      <c r="T167" s="276"/>
      <c r="U167" s="278"/>
    </row>
    <row r="168" spans="1:21" s="15" customFormat="1" ht="45">
      <c r="A168" s="126">
        <v>106</v>
      </c>
      <c r="B168" s="77" t="s">
        <v>404</v>
      </c>
      <c r="C168" s="94">
        <v>1965</v>
      </c>
      <c r="D168" s="94"/>
      <c r="E168" s="94" t="s">
        <v>733</v>
      </c>
      <c r="F168" s="94">
        <v>2</v>
      </c>
      <c r="G168" s="94">
        <v>2</v>
      </c>
      <c r="H168" s="34">
        <v>618.9</v>
      </c>
      <c r="I168" s="27">
        <v>553.7</v>
      </c>
      <c r="J168" s="27">
        <v>553.7</v>
      </c>
      <c r="K168" s="39">
        <v>33</v>
      </c>
      <c r="L168" s="14" t="s">
        <v>1321</v>
      </c>
      <c r="M168" s="27">
        <v>1213483</v>
      </c>
      <c r="N168" s="27"/>
      <c r="O168" s="27"/>
      <c r="P168" s="27"/>
      <c r="Q168" s="27">
        <v>1213483</v>
      </c>
      <c r="R168" s="27">
        <v>830.24</v>
      </c>
      <c r="S168" s="19">
        <v>14736.15</v>
      </c>
      <c r="T168" s="14" t="s">
        <v>756</v>
      </c>
      <c r="U168" s="151">
        <v>6.3</v>
      </c>
    </row>
    <row r="169" spans="1:21" s="15" customFormat="1" ht="75">
      <c r="A169" s="126">
        <v>107</v>
      </c>
      <c r="B169" s="77" t="s">
        <v>1392</v>
      </c>
      <c r="C169" s="94">
        <v>1980</v>
      </c>
      <c r="D169" s="94">
        <v>2000</v>
      </c>
      <c r="E169" s="94" t="s">
        <v>733</v>
      </c>
      <c r="F169" s="94">
        <v>2</v>
      </c>
      <c r="G169" s="94">
        <v>2</v>
      </c>
      <c r="H169" s="34">
        <v>549</v>
      </c>
      <c r="I169" s="27">
        <v>482.2</v>
      </c>
      <c r="J169" s="27">
        <v>242.2</v>
      </c>
      <c r="K169" s="39">
        <v>37</v>
      </c>
      <c r="L169" s="14" t="s">
        <v>1391</v>
      </c>
      <c r="M169" s="27">
        <v>654765</v>
      </c>
      <c r="N169" s="27"/>
      <c r="O169" s="27"/>
      <c r="P169" s="27"/>
      <c r="Q169" s="27">
        <v>654765</v>
      </c>
      <c r="R169" s="27">
        <v>830.24</v>
      </c>
      <c r="S169" s="19">
        <v>14736.15</v>
      </c>
      <c r="T169" s="14" t="s">
        <v>756</v>
      </c>
      <c r="U169" s="151">
        <v>6.3</v>
      </c>
    </row>
    <row r="170" spans="1:21" s="15" customFormat="1" ht="15">
      <c r="A170" s="126"/>
      <c r="B170" s="159" t="s">
        <v>1501</v>
      </c>
      <c r="C170" s="14"/>
      <c r="D170" s="14"/>
      <c r="E170" s="14"/>
      <c r="F170" s="14"/>
      <c r="G170" s="14"/>
      <c r="H170" s="28">
        <f>SUM(H168:H169)</f>
        <v>1167.9</v>
      </c>
      <c r="I170" s="28">
        <f aca="true" t="shared" si="20" ref="I170:Q170">SUM(I168:I169)</f>
        <v>1035.9</v>
      </c>
      <c r="J170" s="28">
        <f t="shared" si="20"/>
        <v>795.9000000000001</v>
      </c>
      <c r="K170" s="233">
        <f t="shared" si="20"/>
        <v>70</v>
      </c>
      <c r="L170" s="28"/>
      <c r="M170" s="28">
        <f t="shared" si="20"/>
        <v>1868248</v>
      </c>
      <c r="N170" s="28"/>
      <c r="O170" s="28"/>
      <c r="P170" s="28"/>
      <c r="Q170" s="28">
        <f t="shared" si="20"/>
        <v>1868248</v>
      </c>
      <c r="R170" s="28">
        <v>830.24</v>
      </c>
      <c r="S170" s="55"/>
      <c r="T170" s="42"/>
      <c r="U170" s="128"/>
    </row>
    <row r="171" spans="1:21" s="15" customFormat="1" ht="14.25">
      <c r="A171" s="275" t="s">
        <v>761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7"/>
      <c r="R171" s="276"/>
      <c r="S171" s="276"/>
      <c r="T171" s="276"/>
      <c r="U171" s="278"/>
    </row>
    <row r="172" spans="1:21" s="15" customFormat="1" ht="45">
      <c r="A172" s="126">
        <v>108</v>
      </c>
      <c r="B172" s="77" t="s">
        <v>405</v>
      </c>
      <c r="C172" s="14">
        <v>1968</v>
      </c>
      <c r="D172" s="14">
        <v>2012</v>
      </c>
      <c r="E172" s="14" t="s">
        <v>733</v>
      </c>
      <c r="F172" s="14">
        <v>2</v>
      </c>
      <c r="G172" s="14">
        <v>2</v>
      </c>
      <c r="H172" s="27">
        <v>768.4</v>
      </c>
      <c r="I172" s="27">
        <v>710.4</v>
      </c>
      <c r="J172" s="27">
        <v>710.4</v>
      </c>
      <c r="K172" s="39">
        <v>35</v>
      </c>
      <c r="L172" s="14" t="s">
        <v>743</v>
      </c>
      <c r="M172" s="27">
        <v>374828.35</v>
      </c>
      <c r="N172" s="27"/>
      <c r="O172" s="27"/>
      <c r="P172" s="27"/>
      <c r="Q172" s="27">
        <v>374828.35</v>
      </c>
      <c r="R172" s="19">
        <f>M172/I172</f>
        <v>527.6299971846847</v>
      </c>
      <c r="S172" s="19">
        <v>14736.15</v>
      </c>
      <c r="T172" s="14" t="s">
        <v>756</v>
      </c>
      <c r="U172" s="151">
        <v>6.3</v>
      </c>
    </row>
    <row r="173" spans="1:21" s="15" customFormat="1" ht="75">
      <c r="A173" s="126">
        <v>109</v>
      </c>
      <c r="B173" s="77" t="s">
        <v>406</v>
      </c>
      <c r="C173" s="14">
        <v>1978</v>
      </c>
      <c r="D173" s="14">
        <v>2013</v>
      </c>
      <c r="E173" s="14" t="s">
        <v>733</v>
      </c>
      <c r="F173" s="14">
        <v>2</v>
      </c>
      <c r="G173" s="14">
        <v>3</v>
      </c>
      <c r="H173" s="27">
        <v>1438.7</v>
      </c>
      <c r="I173" s="27">
        <v>838</v>
      </c>
      <c r="J173" s="27">
        <v>795.6</v>
      </c>
      <c r="K173" s="39">
        <v>48</v>
      </c>
      <c r="L173" s="14" t="s">
        <v>1338</v>
      </c>
      <c r="M173" s="27">
        <v>1137895.06</v>
      </c>
      <c r="N173" s="27"/>
      <c r="O173" s="27"/>
      <c r="P173" s="27"/>
      <c r="Q173" s="27">
        <v>1137895.06</v>
      </c>
      <c r="R173" s="19">
        <f>M173/I173</f>
        <v>1357.8700000000001</v>
      </c>
      <c r="S173" s="19">
        <v>14736.15</v>
      </c>
      <c r="T173" s="14" t="s">
        <v>756</v>
      </c>
      <c r="U173" s="151">
        <v>6.3</v>
      </c>
    </row>
    <row r="174" spans="1:21" s="15" customFormat="1" ht="75">
      <c r="A174" s="126">
        <v>110</v>
      </c>
      <c r="B174" s="77" t="s">
        <v>407</v>
      </c>
      <c r="C174" s="14">
        <v>1979</v>
      </c>
      <c r="D174" s="14">
        <v>2013</v>
      </c>
      <c r="E174" s="14" t="s">
        <v>733</v>
      </c>
      <c r="F174" s="14">
        <v>2</v>
      </c>
      <c r="G174" s="14">
        <v>3</v>
      </c>
      <c r="H174" s="27">
        <v>974.8</v>
      </c>
      <c r="I174" s="27">
        <v>835.5</v>
      </c>
      <c r="J174" s="27">
        <v>835.5</v>
      </c>
      <c r="K174" s="39">
        <v>45</v>
      </c>
      <c r="L174" s="14" t="s">
        <v>408</v>
      </c>
      <c r="M174" s="27">
        <v>1134500.38</v>
      </c>
      <c r="N174" s="27"/>
      <c r="O174" s="27"/>
      <c r="P174" s="27"/>
      <c r="Q174" s="27">
        <v>1134500.38</v>
      </c>
      <c r="R174" s="19">
        <f>M174/I174</f>
        <v>1357.8699940155593</v>
      </c>
      <c r="S174" s="19">
        <v>14736.15</v>
      </c>
      <c r="T174" s="14" t="s">
        <v>756</v>
      </c>
      <c r="U174" s="151">
        <v>6.3</v>
      </c>
    </row>
    <row r="175" spans="1:21" s="15" customFormat="1" ht="60">
      <c r="A175" s="126">
        <v>111</v>
      </c>
      <c r="B175" s="77" t="s">
        <v>572</v>
      </c>
      <c r="C175" s="14">
        <v>1978</v>
      </c>
      <c r="D175" s="14" t="s">
        <v>1382</v>
      </c>
      <c r="E175" s="14" t="s">
        <v>733</v>
      </c>
      <c r="F175" s="14">
        <v>2</v>
      </c>
      <c r="G175" s="14">
        <v>3</v>
      </c>
      <c r="H175" s="27">
        <v>844.6</v>
      </c>
      <c r="I175" s="27">
        <v>844.6</v>
      </c>
      <c r="J175" s="27">
        <v>669.8</v>
      </c>
      <c r="K175" s="39">
        <v>48</v>
      </c>
      <c r="L175" s="14" t="s">
        <v>1384</v>
      </c>
      <c r="M175" s="27">
        <v>701220</v>
      </c>
      <c r="N175" s="27"/>
      <c r="O175" s="27"/>
      <c r="P175" s="27"/>
      <c r="Q175" s="27">
        <v>701220</v>
      </c>
      <c r="R175" s="19">
        <f>M175/I175</f>
        <v>830.2391664693346</v>
      </c>
      <c r="S175" s="19">
        <v>14736.15</v>
      </c>
      <c r="T175" s="14" t="s">
        <v>756</v>
      </c>
      <c r="U175" s="151">
        <v>6.3</v>
      </c>
    </row>
    <row r="176" spans="1:21" s="15" customFormat="1" ht="15">
      <c r="A176" s="126"/>
      <c r="B176" s="156" t="s">
        <v>538</v>
      </c>
      <c r="C176" s="22" t="s">
        <v>738</v>
      </c>
      <c r="D176" s="22" t="s">
        <v>738</v>
      </c>
      <c r="E176" s="22" t="s">
        <v>738</v>
      </c>
      <c r="F176" s="22" t="s">
        <v>738</v>
      </c>
      <c r="G176" s="22" t="s">
        <v>738</v>
      </c>
      <c r="H176" s="28">
        <f>SUM(H172:H175)</f>
        <v>4026.4999999999995</v>
      </c>
      <c r="I176" s="28">
        <f aca="true" t="shared" si="21" ref="I176:Q176">SUM(I172:I175)</f>
        <v>3228.5</v>
      </c>
      <c r="J176" s="28">
        <f t="shared" si="21"/>
        <v>3011.3</v>
      </c>
      <c r="K176" s="233">
        <f t="shared" si="21"/>
        <v>176</v>
      </c>
      <c r="L176" s="28"/>
      <c r="M176" s="28">
        <f t="shared" si="21"/>
        <v>3348443.79</v>
      </c>
      <c r="N176" s="28"/>
      <c r="O176" s="28"/>
      <c r="P176" s="28"/>
      <c r="Q176" s="28">
        <f t="shared" si="21"/>
        <v>3348443.79</v>
      </c>
      <c r="R176" s="20">
        <f>M176/I176</f>
        <v>1037.1515533529503</v>
      </c>
      <c r="S176" s="19"/>
      <c r="T176" s="18"/>
      <c r="U176" s="128"/>
    </row>
    <row r="177" spans="1:21" s="15" customFormat="1" ht="14.25">
      <c r="A177" s="279" t="s">
        <v>766</v>
      </c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7"/>
      <c r="R177" s="276"/>
      <c r="S177" s="276"/>
      <c r="T177" s="276"/>
      <c r="U177" s="278"/>
    </row>
    <row r="178" spans="1:21" s="15" customFormat="1" ht="45">
      <c r="A178" s="126">
        <v>112</v>
      </c>
      <c r="B178" s="77" t="s">
        <v>573</v>
      </c>
      <c r="C178" s="14">
        <v>1969</v>
      </c>
      <c r="D178" s="14"/>
      <c r="E178" s="14" t="s">
        <v>733</v>
      </c>
      <c r="F178" s="14">
        <v>5</v>
      </c>
      <c r="G178" s="14">
        <v>2</v>
      </c>
      <c r="H178" s="27">
        <v>3188.8</v>
      </c>
      <c r="I178" s="27">
        <v>3162.83</v>
      </c>
      <c r="J178" s="27">
        <v>2963.17</v>
      </c>
      <c r="K178" s="39">
        <v>161</v>
      </c>
      <c r="L178" s="14" t="s">
        <v>1481</v>
      </c>
      <c r="M178" s="27">
        <v>5077401.77</v>
      </c>
      <c r="N178" s="27"/>
      <c r="O178" s="27"/>
      <c r="P178" s="27"/>
      <c r="Q178" s="27">
        <v>5077401.77</v>
      </c>
      <c r="R178" s="27">
        <v>1605.8146544154538</v>
      </c>
      <c r="S178" s="19">
        <v>14047.81</v>
      </c>
      <c r="T178" s="27" t="s">
        <v>756</v>
      </c>
      <c r="U178" s="160">
        <v>6.3</v>
      </c>
    </row>
    <row r="179" spans="1:21" s="15" customFormat="1" ht="45">
      <c r="A179" s="126">
        <v>113</v>
      </c>
      <c r="B179" s="77" t="s">
        <v>574</v>
      </c>
      <c r="C179" s="14">
        <v>1972</v>
      </c>
      <c r="D179" s="14"/>
      <c r="E179" s="14" t="s">
        <v>733</v>
      </c>
      <c r="F179" s="14">
        <v>5</v>
      </c>
      <c r="G179" s="14">
        <v>4</v>
      </c>
      <c r="H179" s="27">
        <v>3581.88</v>
      </c>
      <c r="I179" s="27">
        <v>3581.88</v>
      </c>
      <c r="J179" s="27">
        <v>2884.11</v>
      </c>
      <c r="K179" s="39">
        <v>129</v>
      </c>
      <c r="L179" s="14" t="s">
        <v>1332</v>
      </c>
      <c r="M179" s="27">
        <v>8089658.92</v>
      </c>
      <c r="N179" s="27"/>
      <c r="O179" s="27"/>
      <c r="P179" s="27"/>
      <c r="Q179" s="27">
        <v>8089658.92</v>
      </c>
      <c r="R179" s="27">
        <v>2270.5615263492914</v>
      </c>
      <c r="S179" s="19">
        <v>14047.81</v>
      </c>
      <c r="T179" s="27" t="s">
        <v>756</v>
      </c>
      <c r="U179" s="160">
        <v>6.3</v>
      </c>
    </row>
    <row r="180" spans="1:21" s="15" customFormat="1" ht="45">
      <c r="A180" s="126">
        <v>114</v>
      </c>
      <c r="B180" s="77" t="s">
        <v>1387</v>
      </c>
      <c r="C180" s="14">
        <v>1972</v>
      </c>
      <c r="D180" s="14"/>
      <c r="E180" s="14" t="s">
        <v>733</v>
      </c>
      <c r="F180" s="14">
        <v>5</v>
      </c>
      <c r="G180" s="14">
        <v>4</v>
      </c>
      <c r="H180" s="27">
        <v>3153.64</v>
      </c>
      <c r="I180" s="27">
        <v>3153.64</v>
      </c>
      <c r="J180" s="27">
        <v>2858.14</v>
      </c>
      <c r="K180" s="39">
        <v>79</v>
      </c>
      <c r="L180" s="14" t="s">
        <v>1321</v>
      </c>
      <c r="M180" s="27">
        <v>1354048</v>
      </c>
      <c r="N180" s="27"/>
      <c r="O180" s="27"/>
      <c r="P180" s="27"/>
      <c r="Q180" s="27">
        <v>1354048</v>
      </c>
      <c r="R180" s="27">
        <v>470.0083078601236</v>
      </c>
      <c r="S180" s="19">
        <v>14047.81</v>
      </c>
      <c r="T180" s="27" t="s">
        <v>756</v>
      </c>
      <c r="U180" s="160">
        <v>6.3</v>
      </c>
    </row>
    <row r="181" spans="1:21" s="15" customFormat="1" ht="45">
      <c r="A181" s="126">
        <v>115</v>
      </c>
      <c r="B181" s="77" t="s">
        <v>575</v>
      </c>
      <c r="C181" s="14">
        <v>1980</v>
      </c>
      <c r="D181" s="14"/>
      <c r="E181" s="14" t="s">
        <v>1326</v>
      </c>
      <c r="F181" s="14">
        <v>5</v>
      </c>
      <c r="G181" s="14">
        <v>5</v>
      </c>
      <c r="H181" s="27">
        <v>3525.92</v>
      </c>
      <c r="I181" s="27">
        <v>3525.92</v>
      </c>
      <c r="J181" s="27">
        <v>3279.53</v>
      </c>
      <c r="K181" s="39">
        <v>150</v>
      </c>
      <c r="L181" s="14" t="s">
        <v>1481</v>
      </c>
      <c r="M181" s="27">
        <v>5665244.48</v>
      </c>
      <c r="N181" s="27"/>
      <c r="O181" s="27"/>
      <c r="P181" s="27"/>
      <c r="Q181" s="27">
        <v>5665244.48</v>
      </c>
      <c r="R181" s="27">
        <v>1619</v>
      </c>
      <c r="S181" s="19">
        <v>14047.81</v>
      </c>
      <c r="T181" s="27" t="s">
        <v>756</v>
      </c>
      <c r="U181" s="160">
        <v>6.3</v>
      </c>
    </row>
    <row r="182" spans="1:21" s="15" customFormat="1" ht="45">
      <c r="A182" s="126">
        <v>116</v>
      </c>
      <c r="B182" s="77" t="s">
        <v>576</v>
      </c>
      <c r="C182" s="14">
        <v>1975</v>
      </c>
      <c r="D182" s="14"/>
      <c r="E182" s="14" t="s">
        <v>733</v>
      </c>
      <c r="F182" s="14">
        <v>5</v>
      </c>
      <c r="G182" s="14">
        <v>4</v>
      </c>
      <c r="H182" s="27">
        <v>3275.24</v>
      </c>
      <c r="I182" s="27">
        <v>3275.24</v>
      </c>
      <c r="J182" s="27">
        <v>3096.77</v>
      </c>
      <c r="K182" s="39">
        <v>154</v>
      </c>
      <c r="L182" s="14" t="s">
        <v>743</v>
      </c>
      <c r="M182" s="27">
        <v>1684894.88</v>
      </c>
      <c r="N182" s="27"/>
      <c r="O182" s="27"/>
      <c r="P182" s="27"/>
      <c r="Q182" s="27">
        <v>1684894.88</v>
      </c>
      <c r="R182" s="27">
        <v>527.6299996336146</v>
      </c>
      <c r="S182" s="19">
        <v>14047.81</v>
      </c>
      <c r="T182" s="27" t="s">
        <v>756</v>
      </c>
      <c r="U182" s="160">
        <v>6.3</v>
      </c>
    </row>
    <row r="183" spans="1:21" s="15" customFormat="1" ht="45">
      <c r="A183" s="126">
        <v>117</v>
      </c>
      <c r="B183" s="77" t="s">
        <v>577</v>
      </c>
      <c r="C183" s="14">
        <v>1969</v>
      </c>
      <c r="D183" s="14"/>
      <c r="E183" s="14" t="s">
        <v>733</v>
      </c>
      <c r="F183" s="14">
        <v>5</v>
      </c>
      <c r="G183" s="14">
        <v>5</v>
      </c>
      <c r="H183" s="27">
        <v>3265.05</v>
      </c>
      <c r="I183" s="27">
        <v>3265.05</v>
      </c>
      <c r="J183" s="27">
        <v>3085.66</v>
      </c>
      <c r="K183" s="39">
        <v>129</v>
      </c>
      <c r="L183" s="14" t="s">
        <v>1321</v>
      </c>
      <c r="M183" s="27">
        <v>2862090.4</v>
      </c>
      <c r="N183" s="27"/>
      <c r="O183" s="27"/>
      <c r="P183" s="27"/>
      <c r="Q183" s="27">
        <v>2862090.4</v>
      </c>
      <c r="R183" s="27">
        <v>708.6183672531813</v>
      </c>
      <c r="S183" s="19">
        <v>14047.81</v>
      </c>
      <c r="T183" s="27" t="s">
        <v>756</v>
      </c>
      <c r="U183" s="160">
        <v>6.3</v>
      </c>
    </row>
    <row r="184" spans="1:21" s="15" customFormat="1" ht="45">
      <c r="A184" s="126">
        <v>118</v>
      </c>
      <c r="B184" s="77" t="s">
        <v>1204</v>
      </c>
      <c r="C184" s="14">
        <v>2008</v>
      </c>
      <c r="D184" s="14"/>
      <c r="E184" s="14" t="s">
        <v>733</v>
      </c>
      <c r="F184" s="14">
        <v>5</v>
      </c>
      <c r="G184" s="14">
        <v>3</v>
      </c>
      <c r="H184" s="27">
        <v>2476.4</v>
      </c>
      <c r="I184" s="27">
        <v>2476.4</v>
      </c>
      <c r="J184" s="27">
        <v>2116.6</v>
      </c>
      <c r="K184" s="39">
        <v>91</v>
      </c>
      <c r="L184" s="14" t="s">
        <v>1321</v>
      </c>
      <c r="M184" s="27">
        <v>2192408</v>
      </c>
      <c r="N184" s="27"/>
      <c r="O184" s="27"/>
      <c r="P184" s="27"/>
      <c r="Q184" s="27">
        <v>2192408</v>
      </c>
      <c r="R184" s="27">
        <v>902.7733807139396</v>
      </c>
      <c r="S184" s="19">
        <v>14047.81</v>
      </c>
      <c r="T184" s="27" t="s">
        <v>756</v>
      </c>
      <c r="U184" s="160">
        <v>6.3</v>
      </c>
    </row>
    <row r="185" spans="1:21" s="15" customFormat="1" ht="45">
      <c r="A185" s="126">
        <v>119</v>
      </c>
      <c r="B185" s="77" t="s">
        <v>578</v>
      </c>
      <c r="C185" s="14">
        <v>1975</v>
      </c>
      <c r="D185" s="14"/>
      <c r="E185" s="14" t="s">
        <v>733</v>
      </c>
      <c r="F185" s="14">
        <v>5</v>
      </c>
      <c r="G185" s="14">
        <v>6</v>
      </c>
      <c r="H185" s="27">
        <v>3787.63</v>
      </c>
      <c r="I185" s="27">
        <v>3787.63</v>
      </c>
      <c r="J185" s="27">
        <v>3337.63</v>
      </c>
      <c r="K185" s="39">
        <v>133</v>
      </c>
      <c r="L185" s="14" t="s">
        <v>940</v>
      </c>
      <c r="M185" s="27">
        <v>1357142.56</v>
      </c>
      <c r="N185" s="27"/>
      <c r="O185" s="27"/>
      <c r="P185" s="27"/>
      <c r="Q185" s="27">
        <v>1357142.56</v>
      </c>
      <c r="R185" s="27">
        <v>369.7199990495376</v>
      </c>
      <c r="S185" s="19">
        <v>14047.81</v>
      </c>
      <c r="T185" s="27" t="s">
        <v>756</v>
      </c>
      <c r="U185" s="160">
        <v>6.3</v>
      </c>
    </row>
    <row r="186" spans="1:21" s="15" customFormat="1" ht="45">
      <c r="A186" s="126">
        <v>120</v>
      </c>
      <c r="B186" s="219" t="s">
        <v>409</v>
      </c>
      <c r="C186" s="216">
        <v>1991</v>
      </c>
      <c r="D186" s="216"/>
      <c r="E186" s="220" t="s">
        <v>733</v>
      </c>
      <c r="F186" s="216">
        <v>2</v>
      </c>
      <c r="G186" s="216">
        <v>1</v>
      </c>
      <c r="H186" s="217">
        <v>414.17</v>
      </c>
      <c r="I186" s="99">
        <v>414.17</v>
      </c>
      <c r="J186" s="217">
        <v>376.3</v>
      </c>
      <c r="K186" s="229">
        <v>24</v>
      </c>
      <c r="L186" s="220" t="s">
        <v>1321</v>
      </c>
      <c r="M186" s="217">
        <v>858501.6</v>
      </c>
      <c r="N186" s="27"/>
      <c r="O186" s="27"/>
      <c r="P186" s="27"/>
      <c r="Q186" s="217">
        <v>858501.6</v>
      </c>
      <c r="R186" s="27">
        <v>369.71</v>
      </c>
      <c r="S186" s="19">
        <v>14047.81</v>
      </c>
      <c r="T186" s="27" t="s">
        <v>756</v>
      </c>
      <c r="U186" s="160">
        <v>6.3</v>
      </c>
    </row>
    <row r="187" spans="1:21" s="15" customFormat="1" ht="60">
      <c r="A187" s="126">
        <v>121</v>
      </c>
      <c r="B187" s="219" t="s">
        <v>410</v>
      </c>
      <c r="C187" s="216">
        <v>1979</v>
      </c>
      <c r="D187" s="216"/>
      <c r="E187" s="220" t="s">
        <v>733</v>
      </c>
      <c r="F187" s="216">
        <v>2</v>
      </c>
      <c r="G187" s="216">
        <v>3</v>
      </c>
      <c r="H187" s="217">
        <v>834.9</v>
      </c>
      <c r="I187" s="221">
        <f>H187</f>
        <v>834.9</v>
      </c>
      <c r="J187" s="217">
        <f>H187-88.4</f>
        <v>746.5</v>
      </c>
      <c r="K187" s="229">
        <v>19</v>
      </c>
      <c r="L187" s="220" t="s">
        <v>1384</v>
      </c>
      <c r="M187" s="217">
        <v>690643.45</v>
      </c>
      <c r="N187" s="27"/>
      <c r="O187" s="27"/>
      <c r="P187" s="27"/>
      <c r="Q187" s="217">
        <v>690643.45</v>
      </c>
      <c r="R187" s="27">
        <v>369.71</v>
      </c>
      <c r="S187" s="19">
        <v>14047.81</v>
      </c>
      <c r="T187" s="27" t="s">
        <v>756</v>
      </c>
      <c r="U187" s="160">
        <v>6.3</v>
      </c>
    </row>
    <row r="188" spans="1:21" s="15" customFormat="1" ht="45">
      <c r="A188" s="126">
        <v>122</v>
      </c>
      <c r="B188" s="77" t="s">
        <v>579</v>
      </c>
      <c r="C188" s="14">
        <v>1985</v>
      </c>
      <c r="D188" s="14"/>
      <c r="E188" s="14" t="s">
        <v>733</v>
      </c>
      <c r="F188" s="14">
        <v>5</v>
      </c>
      <c r="G188" s="14">
        <v>6</v>
      </c>
      <c r="H188" s="27">
        <v>4662.82</v>
      </c>
      <c r="I188" s="27">
        <v>4662.82</v>
      </c>
      <c r="J188" s="27">
        <v>3744.08</v>
      </c>
      <c r="K188" s="39">
        <v>130</v>
      </c>
      <c r="L188" s="14" t="s">
        <v>940</v>
      </c>
      <c r="M188" s="27">
        <v>1680717.81</v>
      </c>
      <c r="N188" s="27"/>
      <c r="O188" s="27"/>
      <c r="P188" s="27"/>
      <c r="Q188" s="27">
        <v>1680717.81</v>
      </c>
      <c r="R188" s="27">
        <v>369.71</v>
      </c>
      <c r="S188" s="19">
        <v>14047.81</v>
      </c>
      <c r="T188" s="27" t="s">
        <v>756</v>
      </c>
      <c r="U188" s="160">
        <v>6.3</v>
      </c>
    </row>
    <row r="189" spans="1:21" s="15" customFormat="1" ht="15">
      <c r="A189" s="126"/>
      <c r="B189" s="159" t="s">
        <v>539</v>
      </c>
      <c r="C189" s="14"/>
      <c r="D189" s="14"/>
      <c r="E189" s="14"/>
      <c r="F189" s="14"/>
      <c r="G189" s="14"/>
      <c r="H189" s="28">
        <f>SUM(H178:H188)</f>
        <v>32166.45</v>
      </c>
      <c r="I189" s="28">
        <f>SUM(I178:I188)</f>
        <v>32140.480000000003</v>
      </c>
      <c r="J189" s="28">
        <f>SUM(J178:J188)</f>
        <v>28488.489999999998</v>
      </c>
      <c r="K189" s="233">
        <f>SUM(K178:K188)</f>
        <v>1199</v>
      </c>
      <c r="L189" s="28"/>
      <c r="M189" s="28">
        <f>SUM(M178:M188)</f>
        <v>31512751.869999997</v>
      </c>
      <c r="N189" s="28"/>
      <c r="O189" s="28"/>
      <c r="P189" s="28"/>
      <c r="Q189" s="28">
        <f>SUM(Q178:Q188)</f>
        <v>31512751.869999997</v>
      </c>
      <c r="R189" s="28">
        <f>M189/I189</f>
        <v>980.4692359914972</v>
      </c>
      <c r="S189" s="56"/>
      <c r="T189" s="161"/>
      <c r="U189" s="162"/>
    </row>
    <row r="190" spans="1:21" s="15" customFormat="1" ht="14.25">
      <c r="A190" s="279" t="s">
        <v>767</v>
      </c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4"/>
    </row>
    <row r="191" spans="1:21" s="15" customFormat="1" ht="45">
      <c r="A191" s="126">
        <v>123</v>
      </c>
      <c r="B191" s="97" t="s">
        <v>580</v>
      </c>
      <c r="C191" s="14">
        <v>1959</v>
      </c>
      <c r="D191" s="14"/>
      <c r="E191" s="14" t="s">
        <v>733</v>
      </c>
      <c r="F191" s="14">
        <v>4</v>
      </c>
      <c r="G191" s="14">
        <v>3</v>
      </c>
      <c r="H191" s="27">
        <v>3004</v>
      </c>
      <c r="I191" s="27">
        <v>3004</v>
      </c>
      <c r="J191" s="27">
        <v>2718.16</v>
      </c>
      <c r="K191" s="39">
        <v>105</v>
      </c>
      <c r="L191" s="14" t="s">
        <v>1321</v>
      </c>
      <c r="M191" s="27">
        <v>3333302.4</v>
      </c>
      <c r="N191" s="27"/>
      <c r="O191" s="27"/>
      <c r="P191" s="27"/>
      <c r="Q191" s="27">
        <v>3333302.4</v>
      </c>
      <c r="R191" s="19">
        <f>M191/I191</f>
        <v>1109.6213049267642</v>
      </c>
      <c r="S191" s="19">
        <v>14736.15</v>
      </c>
      <c r="T191" s="19" t="s">
        <v>756</v>
      </c>
      <c r="U191" s="160">
        <v>6.3</v>
      </c>
    </row>
    <row r="192" spans="1:21" s="15" customFormat="1" ht="45">
      <c r="A192" s="126">
        <v>124</v>
      </c>
      <c r="B192" s="97" t="s">
        <v>581</v>
      </c>
      <c r="C192" s="14">
        <v>1956</v>
      </c>
      <c r="D192" s="14"/>
      <c r="E192" s="14" t="s">
        <v>1293</v>
      </c>
      <c r="F192" s="14">
        <v>2</v>
      </c>
      <c r="G192" s="14">
        <v>1</v>
      </c>
      <c r="H192" s="27">
        <v>251.24</v>
      </c>
      <c r="I192" s="27">
        <v>231.66</v>
      </c>
      <c r="J192" s="27">
        <v>231.66</v>
      </c>
      <c r="K192" s="39">
        <v>14</v>
      </c>
      <c r="L192" s="14" t="s">
        <v>1321</v>
      </c>
      <c r="M192" s="27">
        <v>636952.8</v>
      </c>
      <c r="N192" s="27"/>
      <c r="O192" s="27"/>
      <c r="P192" s="27"/>
      <c r="Q192" s="27">
        <v>636952.8</v>
      </c>
      <c r="R192" s="19">
        <f aca="true" t="shared" si="22" ref="R192:R221">M192/I192</f>
        <v>2749.5156695156697</v>
      </c>
      <c r="S192" s="19">
        <v>14736.15</v>
      </c>
      <c r="T192" s="19" t="s">
        <v>756</v>
      </c>
      <c r="U192" s="160">
        <v>6.3</v>
      </c>
    </row>
    <row r="193" spans="1:21" s="15" customFormat="1" ht="45">
      <c r="A193" s="126">
        <v>125</v>
      </c>
      <c r="B193" s="97" t="s">
        <v>582</v>
      </c>
      <c r="C193" s="14">
        <v>1956</v>
      </c>
      <c r="D193" s="14"/>
      <c r="E193" s="14" t="s">
        <v>733</v>
      </c>
      <c r="F193" s="14">
        <v>2</v>
      </c>
      <c r="G193" s="14">
        <v>1</v>
      </c>
      <c r="H193" s="27">
        <v>254.71</v>
      </c>
      <c r="I193" s="27">
        <v>254.71</v>
      </c>
      <c r="J193" s="27">
        <v>229.4</v>
      </c>
      <c r="K193" s="39">
        <v>20</v>
      </c>
      <c r="L193" s="14" t="s">
        <v>1321</v>
      </c>
      <c r="M193" s="27">
        <v>614294.4</v>
      </c>
      <c r="N193" s="27"/>
      <c r="O193" s="27"/>
      <c r="P193" s="27"/>
      <c r="Q193" s="27">
        <v>614294.4</v>
      </c>
      <c r="R193" s="19">
        <f t="shared" si="22"/>
        <v>2411.740410663107</v>
      </c>
      <c r="S193" s="19">
        <v>14736.15</v>
      </c>
      <c r="T193" s="19" t="s">
        <v>756</v>
      </c>
      <c r="U193" s="160">
        <v>6.3</v>
      </c>
    </row>
    <row r="194" spans="1:21" s="15" customFormat="1" ht="45">
      <c r="A194" s="126">
        <v>126</v>
      </c>
      <c r="B194" s="97" t="s">
        <v>583</v>
      </c>
      <c r="C194" s="14">
        <v>1959</v>
      </c>
      <c r="D194" s="14"/>
      <c r="E194" s="14" t="s">
        <v>733</v>
      </c>
      <c r="F194" s="14">
        <v>4</v>
      </c>
      <c r="G194" s="14">
        <v>6</v>
      </c>
      <c r="H194" s="27">
        <v>280.33</v>
      </c>
      <c r="I194" s="27">
        <v>265.14</v>
      </c>
      <c r="J194" s="27">
        <v>265.14</v>
      </c>
      <c r="K194" s="39">
        <v>150</v>
      </c>
      <c r="L194" s="14" t="s">
        <v>1321</v>
      </c>
      <c r="M194" s="27">
        <v>614294.4</v>
      </c>
      <c r="N194" s="27"/>
      <c r="O194" s="27"/>
      <c r="P194" s="27"/>
      <c r="Q194" s="27">
        <v>614294.4</v>
      </c>
      <c r="R194" s="19">
        <f t="shared" si="22"/>
        <v>2316.8680696990273</v>
      </c>
      <c r="S194" s="19">
        <v>14736.15</v>
      </c>
      <c r="T194" s="19" t="s">
        <v>756</v>
      </c>
      <c r="U194" s="160">
        <v>6.3</v>
      </c>
    </row>
    <row r="195" spans="1:21" s="15" customFormat="1" ht="45">
      <c r="A195" s="126">
        <v>127</v>
      </c>
      <c r="B195" s="77" t="s">
        <v>584</v>
      </c>
      <c r="C195" s="14">
        <v>1959</v>
      </c>
      <c r="D195" s="14"/>
      <c r="E195" s="14" t="s">
        <v>733</v>
      </c>
      <c r="F195" s="14">
        <v>2</v>
      </c>
      <c r="G195" s="14">
        <v>1</v>
      </c>
      <c r="H195" s="27">
        <v>263.98</v>
      </c>
      <c r="I195" s="27">
        <v>263.98</v>
      </c>
      <c r="J195" s="27">
        <v>202.1</v>
      </c>
      <c r="K195" s="39">
        <v>20</v>
      </c>
      <c r="L195" s="14" t="s">
        <v>1321</v>
      </c>
      <c r="M195" s="27">
        <v>636952.8</v>
      </c>
      <c r="N195" s="27"/>
      <c r="O195" s="27"/>
      <c r="P195" s="27"/>
      <c r="Q195" s="27">
        <v>636952.8</v>
      </c>
      <c r="R195" s="19">
        <f t="shared" si="22"/>
        <v>2412.882794151072</v>
      </c>
      <c r="S195" s="19">
        <v>14736.15</v>
      </c>
      <c r="T195" s="19" t="s">
        <v>756</v>
      </c>
      <c r="U195" s="160">
        <v>6.3</v>
      </c>
    </row>
    <row r="196" spans="1:21" s="15" customFormat="1" ht="45">
      <c r="A196" s="126">
        <v>128</v>
      </c>
      <c r="B196" s="97" t="s">
        <v>585</v>
      </c>
      <c r="C196" s="14">
        <v>1952</v>
      </c>
      <c r="D196" s="14"/>
      <c r="E196" s="14" t="s">
        <v>1293</v>
      </c>
      <c r="F196" s="14">
        <v>2</v>
      </c>
      <c r="G196" s="14">
        <v>3</v>
      </c>
      <c r="H196" s="27">
        <v>1565.2</v>
      </c>
      <c r="I196" s="27">
        <v>1409.96</v>
      </c>
      <c r="J196" s="27">
        <v>1296.36</v>
      </c>
      <c r="K196" s="39">
        <v>71</v>
      </c>
      <c r="L196" s="14" t="s">
        <v>1321</v>
      </c>
      <c r="M196" s="27">
        <v>3106718.4</v>
      </c>
      <c r="N196" s="27"/>
      <c r="O196" s="27"/>
      <c r="P196" s="27"/>
      <c r="Q196" s="27">
        <v>3106718.4</v>
      </c>
      <c r="R196" s="19">
        <f t="shared" si="22"/>
        <v>2203.4088910323694</v>
      </c>
      <c r="S196" s="19">
        <v>14736.15</v>
      </c>
      <c r="T196" s="19" t="s">
        <v>756</v>
      </c>
      <c r="U196" s="160">
        <v>6.3</v>
      </c>
    </row>
    <row r="197" spans="1:21" s="15" customFormat="1" ht="45">
      <c r="A197" s="126">
        <v>129</v>
      </c>
      <c r="B197" s="97" t="s">
        <v>586</v>
      </c>
      <c r="C197" s="14">
        <v>1952</v>
      </c>
      <c r="D197" s="14"/>
      <c r="E197" s="14" t="s">
        <v>733</v>
      </c>
      <c r="F197" s="14">
        <v>2</v>
      </c>
      <c r="G197" s="14">
        <v>1</v>
      </c>
      <c r="H197" s="27">
        <v>572.81</v>
      </c>
      <c r="I197" s="27">
        <v>452.3</v>
      </c>
      <c r="J197" s="27">
        <v>419.02</v>
      </c>
      <c r="K197" s="39">
        <v>29</v>
      </c>
      <c r="L197" s="14" t="s">
        <v>1321</v>
      </c>
      <c r="M197" s="27">
        <v>1334328</v>
      </c>
      <c r="N197" s="27"/>
      <c r="O197" s="27"/>
      <c r="P197" s="27"/>
      <c r="Q197" s="27">
        <v>1334328</v>
      </c>
      <c r="R197" s="19">
        <f t="shared" si="22"/>
        <v>2950.0950696440414</v>
      </c>
      <c r="S197" s="19">
        <v>14736.15</v>
      </c>
      <c r="T197" s="19" t="s">
        <v>756</v>
      </c>
      <c r="U197" s="160">
        <v>6.3</v>
      </c>
    </row>
    <row r="198" spans="1:21" s="15" customFormat="1" ht="45">
      <c r="A198" s="126">
        <v>130</v>
      </c>
      <c r="B198" s="97" t="s">
        <v>587</v>
      </c>
      <c r="C198" s="14">
        <v>1959</v>
      </c>
      <c r="D198" s="14"/>
      <c r="E198" s="14" t="s">
        <v>1293</v>
      </c>
      <c r="F198" s="14">
        <v>2</v>
      </c>
      <c r="G198" s="14">
        <v>1</v>
      </c>
      <c r="H198" s="27">
        <v>277.2</v>
      </c>
      <c r="I198" s="27">
        <v>277.2</v>
      </c>
      <c r="J198" s="27">
        <v>277.2</v>
      </c>
      <c r="K198" s="39">
        <v>19</v>
      </c>
      <c r="L198" s="14" t="s">
        <v>1321</v>
      </c>
      <c r="M198" s="27">
        <v>636952.8</v>
      </c>
      <c r="N198" s="27"/>
      <c r="O198" s="27"/>
      <c r="P198" s="27"/>
      <c r="Q198" s="27">
        <v>636952.8</v>
      </c>
      <c r="R198" s="19">
        <f t="shared" si="22"/>
        <v>2297.809523809524</v>
      </c>
      <c r="S198" s="19">
        <v>14736.15</v>
      </c>
      <c r="T198" s="19" t="s">
        <v>756</v>
      </c>
      <c r="U198" s="160">
        <v>6.3</v>
      </c>
    </row>
    <row r="199" spans="1:21" s="15" customFormat="1" ht="45">
      <c r="A199" s="126">
        <v>131</v>
      </c>
      <c r="B199" s="97" t="s">
        <v>588</v>
      </c>
      <c r="C199" s="14">
        <v>1953</v>
      </c>
      <c r="D199" s="14"/>
      <c r="E199" s="14" t="s">
        <v>733</v>
      </c>
      <c r="F199" s="14">
        <v>2</v>
      </c>
      <c r="G199" s="14">
        <v>1</v>
      </c>
      <c r="H199" s="27">
        <v>565.45</v>
      </c>
      <c r="I199" s="27">
        <v>520.17</v>
      </c>
      <c r="J199" s="27">
        <v>235.96</v>
      </c>
      <c r="K199" s="39">
        <v>16</v>
      </c>
      <c r="L199" s="14" t="s">
        <v>1321</v>
      </c>
      <c r="M199" s="27">
        <v>1299081.6</v>
      </c>
      <c r="N199" s="27"/>
      <c r="O199" s="27"/>
      <c r="P199" s="27"/>
      <c r="Q199" s="27">
        <v>1299081.6</v>
      </c>
      <c r="R199" s="19">
        <f t="shared" si="22"/>
        <v>2497.417382778707</v>
      </c>
      <c r="S199" s="19">
        <v>14736.15</v>
      </c>
      <c r="T199" s="19" t="s">
        <v>756</v>
      </c>
      <c r="U199" s="160">
        <v>6.3</v>
      </c>
    </row>
    <row r="200" spans="1:21" s="15" customFormat="1" ht="45">
      <c r="A200" s="126">
        <v>132</v>
      </c>
      <c r="B200" s="97" t="s">
        <v>589</v>
      </c>
      <c r="C200" s="14">
        <v>1959</v>
      </c>
      <c r="D200" s="14"/>
      <c r="E200" s="14" t="s">
        <v>1293</v>
      </c>
      <c r="F200" s="14">
        <v>2</v>
      </c>
      <c r="G200" s="14">
        <v>1</v>
      </c>
      <c r="H200" s="27">
        <v>277.65</v>
      </c>
      <c r="I200" s="27">
        <v>264.75</v>
      </c>
      <c r="J200" s="27">
        <v>198.59</v>
      </c>
      <c r="K200" s="39">
        <v>16</v>
      </c>
      <c r="L200" s="14" t="s">
        <v>1321</v>
      </c>
      <c r="M200" s="27">
        <v>614294.4</v>
      </c>
      <c r="N200" s="27"/>
      <c r="O200" s="27"/>
      <c r="P200" s="27"/>
      <c r="Q200" s="27">
        <v>614294.4</v>
      </c>
      <c r="R200" s="19">
        <f t="shared" si="22"/>
        <v>2320.2810198300285</v>
      </c>
      <c r="S200" s="19">
        <v>14736.15</v>
      </c>
      <c r="T200" s="19" t="s">
        <v>756</v>
      </c>
      <c r="U200" s="160">
        <v>6.3</v>
      </c>
    </row>
    <row r="201" spans="1:21" s="15" customFormat="1" ht="45">
      <c r="A201" s="126">
        <v>133</v>
      </c>
      <c r="B201" s="97" t="s">
        <v>590</v>
      </c>
      <c r="C201" s="14">
        <v>1958</v>
      </c>
      <c r="D201" s="14"/>
      <c r="E201" s="14" t="s">
        <v>1293</v>
      </c>
      <c r="F201" s="14">
        <v>2</v>
      </c>
      <c r="G201" s="14">
        <v>1</v>
      </c>
      <c r="H201" s="27">
        <v>276.15</v>
      </c>
      <c r="I201" s="27">
        <v>266.69</v>
      </c>
      <c r="J201" s="27">
        <v>266.69</v>
      </c>
      <c r="K201" s="39">
        <v>13</v>
      </c>
      <c r="L201" s="14" t="s">
        <v>1321</v>
      </c>
      <c r="M201" s="27">
        <v>614294.4</v>
      </c>
      <c r="N201" s="27"/>
      <c r="O201" s="27"/>
      <c r="P201" s="27"/>
      <c r="Q201" s="27">
        <v>614294.4</v>
      </c>
      <c r="R201" s="19">
        <f t="shared" si="22"/>
        <v>2303.402452285425</v>
      </c>
      <c r="S201" s="19">
        <v>14736.15</v>
      </c>
      <c r="T201" s="19" t="s">
        <v>756</v>
      </c>
      <c r="U201" s="160">
        <v>6.3</v>
      </c>
    </row>
    <row r="202" spans="1:21" s="15" customFormat="1" ht="45">
      <c r="A202" s="126">
        <v>134</v>
      </c>
      <c r="B202" s="97" t="s">
        <v>591</v>
      </c>
      <c r="C202" s="14">
        <v>1958</v>
      </c>
      <c r="D202" s="14"/>
      <c r="E202" s="14" t="s">
        <v>1293</v>
      </c>
      <c r="F202" s="14">
        <v>2</v>
      </c>
      <c r="G202" s="14">
        <v>1</v>
      </c>
      <c r="H202" s="27">
        <v>276.65</v>
      </c>
      <c r="I202" s="27">
        <v>265.83</v>
      </c>
      <c r="J202" s="27">
        <v>265.83</v>
      </c>
      <c r="K202" s="39">
        <v>24</v>
      </c>
      <c r="L202" s="14" t="s">
        <v>1321</v>
      </c>
      <c r="M202" s="27">
        <v>614294.4</v>
      </c>
      <c r="N202" s="27"/>
      <c r="O202" s="27"/>
      <c r="P202" s="27"/>
      <c r="Q202" s="27">
        <v>614294.4</v>
      </c>
      <c r="R202" s="19">
        <f t="shared" si="22"/>
        <v>2310.85430538314</v>
      </c>
      <c r="S202" s="19">
        <v>14736.15</v>
      </c>
      <c r="T202" s="19" t="s">
        <v>756</v>
      </c>
      <c r="U202" s="160">
        <v>6.3</v>
      </c>
    </row>
    <row r="203" spans="1:21" s="15" customFormat="1" ht="45">
      <c r="A203" s="126">
        <v>135</v>
      </c>
      <c r="B203" s="97" t="s">
        <v>592</v>
      </c>
      <c r="C203" s="14">
        <v>1959</v>
      </c>
      <c r="D203" s="14"/>
      <c r="E203" s="14" t="s">
        <v>733</v>
      </c>
      <c r="F203" s="14">
        <v>2</v>
      </c>
      <c r="G203" s="14">
        <v>1</v>
      </c>
      <c r="H203" s="27">
        <v>254.15</v>
      </c>
      <c r="I203" s="27">
        <v>254.15</v>
      </c>
      <c r="J203" s="27">
        <v>162.97</v>
      </c>
      <c r="K203" s="39">
        <v>26</v>
      </c>
      <c r="L203" s="14" t="s">
        <v>1321</v>
      </c>
      <c r="M203" s="27">
        <v>639470.4</v>
      </c>
      <c r="N203" s="27"/>
      <c r="O203" s="27"/>
      <c r="P203" s="27"/>
      <c r="Q203" s="27">
        <v>639470.4</v>
      </c>
      <c r="R203" s="19">
        <f t="shared" si="22"/>
        <v>2516.114105843006</v>
      </c>
      <c r="S203" s="19">
        <v>14736.15</v>
      </c>
      <c r="T203" s="19" t="s">
        <v>756</v>
      </c>
      <c r="U203" s="160">
        <v>6.3</v>
      </c>
    </row>
    <row r="204" spans="1:21" s="15" customFormat="1" ht="45">
      <c r="A204" s="126">
        <v>136</v>
      </c>
      <c r="B204" s="97" t="s">
        <v>593</v>
      </c>
      <c r="C204" s="14">
        <v>1958</v>
      </c>
      <c r="D204" s="14"/>
      <c r="E204" s="14" t="s">
        <v>733</v>
      </c>
      <c r="F204" s="14">
        <v>2</v>
      </c>
      <c r="G204" s="14">
        <v>1</v>
      </c>
      <c r="H204" s="27">
        <v>254.15</v>
      </c>
      <c r="I204" s="27">
        <v>254.15</v>
      </c>
      <c r="J204" s="27">
        <v>191.14</v>
      </c>
      <c r="K204" s="39">
        <v>81</v>
      </c>
      <c r="L204" s="14" t="s">
        <v>1321</v>
      </c>
      <c r="M204" s="27">
        <v>614294.4</v>
      </c>
      <c r="N204" s="27"/>
      <c r="O204" s="27"/>
      <c r="P204" s="27"/>
      <c r="Q204" s="27">
        <v>614294.4</v>
      </c>
      <c r="R204" s="19">
        <f t="shared" si="22"/>
        <v>2417.054495376746</v>
      </c>
      <c r="S204" s="19">
        <v>14736.15</v>
      </c>
      <c r="T204" s="19" t="s">
        <v>756</v>
      </c>
      <c r="U204" s="160">
        <v>6.3</v>
      </c>
    </row>
    <row r="205" spans="1:21" s="15" customFormat="1" ht="45">
      <c r="A205" s="126">
        <v>137</v>
      </c>
      <c r="B205" s="97" t="s">
        <v>1205</v>
      </c>
      <c r="C205" s="14">
        <v>1955</v>
      </c>
      <c r="D205" s="14"/>
      <c r="E205" s="14" t="s">
        <v>733</v>
      </c>
      <c r="F205" s="14">
        <v>3</v>
      </c>
      <c r="G205" s="14">
        <v>3</v>
      </c>
      <c r="H205" s="27">
        <v>1690.63</v>
      </c>
      <c r="I205" s="27">
        <v>1960.63</v>
      </c>
      <c r="J205" s="27">
        <v>1328.4</v>
      </c>
      <c r="K205" s="39">
        <v>56</v>
      </c>
      <c r="L205" s="14" t="s">
        <v>1321</v>
      </c>
      <c r="M205" s="27">
        <v>3277915.2</v>
      </c>
      <c r="N205" s="27"/>
      <c r="O205" s="27"/>
      <c r="P205" s="27"/>
      <c r="Q205" s="27">
        <v>3277915.2</v>
      </c>
      <c r="R205" s="19">
        <f t="shared" si="22"/>
        <v>1671.8683280374166</v>
      </c>
      <c r="S205" s="19">
        <v>14736.15</v>
      </c>
      <c r="T205" s="19" t="s">
        <v>756</v>
      </c>
      <c r="U205" s="160">
        <v>6.3</v>
      </c>
    </row>
    <row r="206" spans="1:21" s="15" customFormat="1" ht="45">
      <c r="A206" s="126">
        <v>138</v>
      </c>
      <c r="B206" s="97" t="s">
        <v>594</v>
      </c>
      <c r="C206" s="14">
        <v>1957</v>
      </c>
      <c r="D206" s="14"/>
      <c r="E206" s="14" t="s">
        <v>733</v>
      </c>
      <c r="F206" s="14">
        <v>3</v>
      </c>
      <c r="G206" s="14">
        <v>3</v>
      </c>
      <c r="H206" s="27">
        <v>1882.41</v>
      </c>
      <c r="I206" s="27">
        <v>1730.4</v>
      </c>
      <c r="J206" s="27">
        <v>1730.4</v>
      </c>
      <c r="K206" s="39">
        <v>30</v>
      </c>
      <c r="L206" s="14" t="s">
        <v>1321</v>
      </c>
      <c r="M206" s="27">
        <v>2683761.6</v>
      </c>
      <c r="N206" s="27"/>
      <c r="O206" s="27"/>
      <c r="P206" s="27"/>
      <c r="Q206" s="27">
        <v>2683761.6</v>
      </c>
      <c r="R206" s="19">
        <f t="shared" si="22"/>
        <v>1550.9486823855755</v>
      </c>
      <c r="S206" s="19">
        <v>14736.15</v>
      </c>
      <c r="T206" s="19" t="s">
        <v>756</v>
      </c>
      <c r="U206" s="160">
        <v>6.3</v>
      </c>
    </row>
    <row r="207" spans="1:21" s="15" customFormat="1" ht="45">
      <c r="A207" s="126">
        <v>139</v>
      </c>
      <c r="B207" s="97" t="s">
        <v>595</v>
      </c>
      <c r="C207" s="14">
        <v>1958</v>
      </c>
      <c r="D207" s="14"/>
      <c r="E207" s="14" t="s">
        <v>733</v>
      </c>
      <c r="F207" s="14">
        <v>2</v>
      </c>
      <c r="G207" s="14">
        <v>1</v>
      </c>
      <c r="H207" s="27">
        <v>439.58</v>
      </c>
      <c r="I207" s="27">
        <v>402.24</v>
      </c>
      <c r="J207" s="27">
        <v>402.24</v>
      </c>
      <c r="K207" s="39">
        <v>8</v>
      </c>
      <c r="L207" s="14" t="s">
        <v>1321</v>
      </c>
      <c r="M207" s="27">
        <v>966758.4</v>
      </c>
      <c r="N207" s="27"/>
      <c r="O207" s="27"/>
      <c r="P207" s="27"/>
      <c r="Q207" s="27">
        <v>966758.4</v>
      </c>
      <c r="R207" s="19">
        <f t="shared" si="22"/>
        <v>2403.436754176611</v>
      </c>
      <c r="S207" s="19">
        <v>14736.15</v>
      </c>
      <c r="T207" s="19" t="s">
        <v>756</v>
      </c>
      <c r="U207" s="160">
        <v>6.3</v>
      </c>
    </row>
    <row r="208" spans="1:21" s="15" customFormat="1" ht="45">
      <c r="A208" s="126">
        <v>140</v>
      </c>
      <c r="B208" s="97" t="s">
        <v>596</v>
      </c>
      <c r="C208" s="14">
        <v>1955</v>
      </c>
      <c r="D208" s="14"/>
      <c r="E208" s="14" t="s">
        <v>733</v>
      </c>
      <c r="F208" s="14">
        <v>3</v>
      </c>
      <c r="G208" s="14">
        <v>3</v>
      </c>
      <c r="H208" s="27">
        <v>2082.82</v>
      </c>
      <c r="I208" s="27">
        <v>2032.78</v>
      </c>
      <c r="J208" s="27">
        <v>2032.78</v>
      </c>
      <c r="K208" s="39">
        <v>61</v>
      </c>
      <c r="L208" s="14" t="s">
        <v>1321</v>
      </c>
      <c r="M208" s="27">
        <v>1753377</v>
      </c>
      <c r="N208" s="27"/>
      <c r="O208" s="27"/>
      <c r="P208" s="27"/>
      <c r="Q208" s="27">
        <v>1753377</v>
      </c>
      <c r="R208" s="19">
        <f t="shared" si="22"/>
        <v>862.551284447899</v>
      </c>
      <c r="S208" s="19">
        <v>14736.15</v>
      </c>
      <c r="T208" s="19" t="s">
        <v>756</v>
      </c>
      <c r="U208" s="160">
        <v>6.3</v>
      </c>
    </row>
    <row r="209" spans="1:21" s="15" customFormat="1" ht="45">
      <c r="A209" s="126">
        <v>141</v>
      </c>
      <c r="B209" s="97" t="s">
        <v>597</v>
      </c>
      <c r="C209" s="14">
        <v>1955</v>
      </c>
      <c r="D209" s="97"/>
      <c r="E209" s="14" t="s">
        <v>733</v>
      </c>
      <c r="F209" s="14">
        <v>2</v>
      </c>
      <c r="G209" s="14">
        <v>3</v>
      </c>
      <c r="H209" s="27">
        <v>1381.69</v>
      </c>
      <c r="I209" s="27">
        <v>1204.8</v>
      </c>
      <c r="J209" s="27">
        <v>1067.8</v>
      </c>
      <c r="K209" s="39">
        <v>46</v>
      </c>
      <c r="L209" s="14" t="s">
        <v>1321</v>
      </c>
      <c r="M209" s="27">
        <v>3293020.8</v>
      </c>
      <c r="N209" s="97"/>
      <c r="O209" s="27"/>
      <c r="P209" s="27"/>
      <c r="Q209" s="27">
        <v>3293020.8</v>
      </c>
      <c r="R209" s="19">
        <f t="shared" si="22"/>
        <v>2733.2509960159364</v>
      </c>
      <c r="S209" s="19">
        <v>14736.15</v>
      </c>
      <c r="T209" s="19" t="s">
        <v>756</v>
      </c>
      <c r="U209" s="160">
        <v>6.3</v>
      </c>
    </row>
    <row r="210" spans="1:21" s="15" customFormat="1" ht="45">
      <c r="A210" s="126">
        <v>142</v>
      </c>
      <c r="B210" s="97" t="s">
        <v>598</v>
      </c>
      <c r="C210" s="14">
        <v>1951</v>
      </c>
      <c r="D210" s="14"/>
      <c r="E210" s="14" t="s">
        <v>733</v>
      </c>
      <c r="F210" s="14">
        <v>2</v>
      </c>
      <c r="G210" s="14">
        <v>1</v>
      </c>
      <c r="H210" s="27">
        <v>363.07</v>
      </c>
      <c r="I210" s="27">
        <v>362.39</v>
      </c>
      <c r="J210" s="27">
        <v>362.39</v>
      </c>
      <c r="K210" s="39">
        <v>13</v>
      </c>
      <c r="L210" s="14" t="s">
        <v>1321</v>
      </c>
      <c r="M210" s="27">
        <v>871089.6</v>
      </c>
      <c r="N210" s="27"/>
      <c r="O210" s="27"/>
      <c r="P210" s="27"/>
      <c r="Q210" s="27">
        <v>871089.6</v>
      </c>
      <c r="R210" s="19">
        <f t="shared" si="22"/>
        <v>2403.7352024062475</v>
      </c>
      <c r="S210" s="19">
        <v>14736.15</v>
      </c>
      <c r="T210" s="19" t="s">
        <v>756</v>
      </c>
      <c r="U210" s="160">
        <v>6.3</v>
      </c>
    </row>
    <row r="211" spans="1:21" s="15" customFormat="1" ht="45">
      <c r="A211" s="126">
        <v>143</v>
      </c>
      <c r="B211" s="97" t="s">
        <v>599</v>
      </c>
      <c r="C211" s="14">
        <v>1953</v>
      </c>
      <c r="D211" s="14"/>
      <c r="E211" s="14" t="s">
        <v>733</v>
      </c>
      <c r="F211" s="14">
        <v>3</v>
      </c>
      <c r="G211" s="14">
        <v>1</v>
      </c>
      <c r="H211" s="27">
        <v>397.24</v>
      </c>
      <c r="I211" s="27">
        <v>360.93</v>
      </c>
      <c r="J211" s="27">
        <v>360.93</v>
      </c>
      <c r="K211" s="39">
        <v>17</v>
      </c>
      <c r="L211" s="14" t="s">
        <v>1321</v>
      </c>
      <c r="M211" s="27">
        <v>896265.6</v>
      </c>
      <c r="N211" s="27"/>
      <c r="O211" s="27"/>
      <c r="P211" s="27"/>
      <c r="Q211" s="27">
        <v>896265.6</v>
      </c>
      <c r="R211" s="19">
        <f t="shared" si="22"/>
        <v>2483.211703100324</v>
      </c>
      <c r="S211" s="19">
        <v>14736.15</v>
      </c>
      <c r="T211" s="19" t="s">
        <v>756</v>
      </c>
      <c r="U211" s="160">
        <v>6.3</v>
      </c>
    </row>
    <row r="212" spans="1:21" s="15" customFormat="1" ht="45">
      <c r="A212" s="126">
        <v>144</v>
      </c>
      <c r="B212" s="97" t="s">
        <v>600</v>
      </c>
      <c r="C212" s="14">
        <v>1953</v>
      </c>
      <c r="D212" s="14"/>
      <c r="E212" s="14" t="s">
        <v>733</v>
      </c>
      <c r="F212" s="14">
        <v>2</v>
      </c>
      <c r="G212" s="14">
        <v>3</v>
      </c>
      <c r="H212" s="27">
        <v>1305.18</v>
      </c>
      <c r="I212" s="27">
        <v>1392.43</v>
      </c>
      <c r="J212" s="27">
        <v>1278.43</v>
      </c>
      <c r="K212" s="39">
        <v>59</v>
      </c>
      <c r="L212" s="14" t="s">
        <v>1321</v>
      </c>
      <c r="M212" s="27">
        <v>3202387.2</v>
      </c>
      <c r="N212" s="27"/>
      <c r="O212" s="27"/>
      <c r="P212" s="27"/>
      <c r="Q212" s="27">
        <v>3202387.2</v>
      </c>
      <c r="R212" s="19">
        <f t="shared" si="22"/>
        <v>2299.855073504593</v>
      </c>
      <c r="S212" s="19">
        <v>14736.15</v>
      </c>
      <c r="T212" s="19" t="s">
        <v>756</v>
      </c>
      <c r="U212" s="160">
        <v>6.3</v>
      </c>
    </row>
    <row r="213" spans="1:21" s="15" customFormat="1" ht="45">
      <c r="A213" s="126">
        <v>145</v>
      </c>
      <c r="B213" s="97" t="s">
        <v>1291</v>
      </c>
      <c r="C213" s="14">
        <v>1957</v>
      </c>
      <c r="D213" s="14"/>
      <c r="E213" s="14" t="s">
        <v>733</v>
      </c>
      <c r="F213" s="14">
        <v>3</v>
      </c>
      <c r="G213" s="14">
        <v>3</v>
      </c>
      <c r="H213" s="27">
        <v>696.91</v>
      </c>
      <c r="I213" s="27">
        <v>696.91</v>
      </c>
      <c r="J213" s="27">
        <v>663.27</v>
      </c>
      <c r="K213" s="39">
        <v>53</v>
      </c>
      <c r="L213" s="14" t="s">
        <v>1321</v>
      </c>
      <c r="M213" s="27">
        <v>1742179.2</v>
      </c>
      <c r="N213" s="27"/>
      <c r="O213" s="27"/>
      <c r="P213" s="27"/>
      <c r="Q213" s="27">
        <v>1742179.2</v>
      </c>
      <c r="R213" s="19">
        <f t="shared" si="22"/>
        <v>2499.862536052001</v>
      </c>
      <c r="S213" s="19">
        <v>14736.15</v>
      </c>
      <c r="T213" s="19" t="s">
        <v>756</v>
      </c>
      <c r="U213" s="160">
        <v>6.3</v>
      </c>
    </row>
    <row r="214" spans="1:21" s="15" customFormat="1" ht="45">
      <c r="A214" s="126">
        <v>146</v>
      </c>
      <c r="B214" s="97" t="s">
        <v>1292</v>
      </c>
      <c r="C214" s="14">
        <v>1959</v>
      </c>
      <c r="D214" s="14"/>
      <c r="E214" s="14" t="s">
        <v>733</v>
      </c>
      <c r="F214" s="14">
        <v>4</v>
      </c>
      <c r="G214" s="14">
        <v>4</v>
      </c>
      <c r="H214" s="27">
        <v>2530.8</v>
      </c>
      <c r="I214" s="27">
        <v>2530.8</v>
      </c>
      <c r="J214" s="27">
        <v>2403.9</v>
      </c>
      <c r="K214" s="39">
        <v>115</v>
      </c>
      <c r="L214" s="14" t="s">
        <v>1321</v>
      </c>
      <c r="M214" s="27">
        <v>2963215.2</v>
      </c>
      <c r="N214" s="27"/>
      <c r="O214" s="27"/>
      <c r="P214" s="27"/>
      <c r="Q214" s="27">
        <v>2963215.2</v>
      </c>
      <c r="R214" s="19">
        <f t="shared" si="22"/>
        <v>1170.8610715979137</v>
      </c>
      <c r="S214" s="19">
        <v>14736.15</v>
      </c>
      <c r="T214" s="19" t="s">
        <v>756</v>
      </c>
      <c r="U214" s="160">
        <v>6.3</v>
      </c>
    </row>
    <row r="215" spans="1:21" s="15" customFormat="1" ht="45">
      <c r="A215" s="126">
        <v>147</v>
      </c>
      <c r="B215" s="97" t="s">
        <v>1068</v>
      </c>
      <c r="C215" s="14">
        <v>1986</v>
      </c>
      <c r="D215" s="14"/>
      <c r="E215" s="14" t="s">
        <v>733</v>
      </c>
      <c r="F215" s="14">
        <v>2</v>
      </c>
      <c r="G215" s="14">
        <v>2</v>
      </c>
      <c r="H215" s="27">
        <v>611.4</v>
      </c>
      <c r="I215" s="27">
        <v>598.4</v>
      </c>
      <c r="J215" s="27">
        <v>598.4</v>
      </c>
      <c r="K215" s="39">
        <v>12</v>
      </c>
      <c r="L215" s="14" t="s">
        <v>1321</v>
      </c>
      <c r="M215" s="27">
        <v>930095.9</v>
      </c>
      <c r="N215" s="27"/>
      <c r="O215" s="27"/>
      <c r="P215" s="27"/>
      <c r="Q215" s="27">
        <v>930095.9</v>
      </c>
      <c r="R215" s="19">
        <f t="shared" si="22"/>
        <v>1554.3046457219252</v>
      </c>
      <c r="S215" s="19">
        <v>14736.15</v>
      </c>
      <c r="T215" s="19" t="s">
        <v>756</v>
      </c>
      <c r="U215" s="160">
        <v>6.3</v>
      </c>
    </row>
    <row r="216" spans="1:21" s="15" customFormat="1" ht="45">
      <c r="A216" s="126">
        <v>148</v>
      </c>
      <c r="B216" s="97" t="s">
        <v>613</v>
      </c>
      <c r="C216" s="14">
        <v>1987</v>
      </c>
      <c r="D216" s="14"/>
      <c r="E216" s="14" t="s">
        <v>733</v>
      </c>
      <c r="F216" s="14">
        <v>2</v>
      </c>
      <c r="G216" s="14">
        <v>2</v>
      </c>
      <c r="H216" s="27">
        <v>609.8</v>
      </c>
      <c r="I216" s="27">
        <v>597</v>
      </c>
      <c r="J216" s="27">
        <v>558.5</v>
      </c>
      <c r="K216" s="39">
        <v>12</v>
      </c>
      <c r="L216" s="14" t="s">
        <v>1321</v>
      </c>
      <c r="M216" s="27">
        <v>930095.85</v>
      </c>
      <c r="N216" s="27"/>
      <c r="O216" s="27"/>
      <c r="P216" s="27"/>
      <c r="Q216" s="27">
        <v>930095.85</v>
      </c>
      <c r="R216" s="19">
        <f t="shared" si="22"/>
        <v>1557.9494974874372</v>
      </c>
      <c r="S216" s="19">
        <v>14736.15</v>
      </c>
      <c r="T216" s="19" t="s">
        <v>756</v>
      </c>
      <c r="U216" s="160">
        <v>6.3</v>
      </c>
    </row>
    <row r="217" spans="1:21" s="15" customFormat="1" ht="45">
      <c r="A217" s="126">
        <v>149</v>
      </c>
      <c r="B217" s="97" t="s">
        <v>1502</v>
      </c>
      <c r="C217" s="14">
        <v>1969</v>
      </c>
      <c r="D217" s="14"/>
      <c r="E217" s="14" t="s">
        <v>733</v>
      </c>
      <c r="F217" s="14">
        <v>5</v>
      </c>
      <c r="G217" s="14">
        <v>4</v>
      </c>
      <c r="H217" s="27">
        <v>3592.71</v>
      </c>
      <c r="I217" s="27">
        <v>3305.06</v>
      </c>
      <c r="J217" s="27">
        <v>2894.56</v>
      </c>
      <c r="K217" s="39">
        <v>194</v>
      </c>
      <c r="L217" s="14" t="s">
        <v>1321</v>
      </c>
      <c r="M217" s="27">
        <v>2323744.8</v>
      </c>
      <c r="N217" s="27"/>
      <c r="O217" s="27"/>
      <c r="P217" s="27"/>
      <c r="Q217" s="27">
        <v>2323744.8</v>
      </c>
      <c r="R217" s="19">
        <f t="shared" si="22"/>
        <v>703.0870241387448</v>
      </c>
      <c r="S217" s="19">
        <v>14736.15</v>
      </c>
      <c r="T217" s="19" t="s">
        <v>756</v>
      </c>
      <c r="U217" s="160">
        <v>6.3</v>
      </c>
    </row>
    <row r="218" spans="1:21" s="15" customFormat="1" ht="45">
      <c r="A218" s="126">
        <v>150</v>
      </c>
      <c r="B218" s="97" t="s">
        <v>411</v>
      </c>
      <c r="C218" s="14">
        <v>1983</v>
      </c>
      <c r="D218" s="14"/>
      <c r="E218" s="14" t="s">
        <v>733</v>
      </c>
      <c r="F218" s="14">
        <v>2</v>
      </c>
      <c r="G218" s="14">
        <v>1</v>
      </c>
      <c r="H218" s="27">
        <v>376.03</v>
      </c>
      <c r="I218" s="27">
        <v>376.03</v>
      </c>
      <c r="J218" s="27">
        <v>376.03</v>
      </c>
      <c r="K218" s="39">
        <v>14</v>
      </c>
      <c r="L218" s="14" t="s">
        <v>1321</v>
      </c>
      <c r="M218" s="27">
        <v>959205.6</v>
      </c>
      <c r="N218" s="27"/>
      <c r="O218" s="27"/>
      <c r="P218" s="27"/>
      <c r="Q218" s="27">
        <v>959205.6</v>
      </c>
      <c r="R218" s="19">
        <f>M218/I218</f>
        <v>2550.8751961279686</v>
      </c>
      <c r="S218" s="19">
        <v>14736.15</v>
      </c>
      <c r="T218" s="19" t="s">
        <v>756</v>
      </c>
      <c r="U218" s="160">
        <v>6.3</v>
      </c>
    </row>
    <row r="219" spans="1:21" s="15" customFormat="1" ht="45">
      <c r="A219" s="126">
        <v>151</v>
      </c>
      <c r="B219" s="97" t="s">
        <v>412</v>
      </c>
      <c r="C219" s="14">
        <v>1967</v>
      </c>
      <c r="D219" s="14"/>
      <c r="E219" s="14" t="s">
        <v>733</v>
      </c>
      <c r="F219" s="14">
        <v>5</v>
      </c>
      <c r="G219" s="14">
        <v>4</v>
      </c>
      <c r="H219" s="27">
        <v>3140.5</v>
      </c>
      <c r="I219" s="27">
        <v>2888.82</v>
      </c>
      <c r="J219" s="27">
        <v>2888.82</v>
      </c>
      <c r="K219" s="39">
        <v>160</v>
      </c>
      <c r="L219" s="14" t="s">
        <v>1321</v>
      </c>
      <c r="M219" s="27">
        <v>2615786.4</v>
      </c>
      <c r="N219" s="27"/>
      <c r="O219" s="27"/>
      <c r="P219" s="27"/>
      <c r="Q219" s="27">
        <v>2615786.4</v>
      </c>
      <c r="R219" s="19">
        <f>M219/I219</f>
        <v>905.4861154381373</v>
      </c>
      <c r="S219" s="19">
        <v>14736.15</v>
      </c>
      <c r="T219" s="19" t="s">
        <v>756</v>
      </c>
      <c r="U219" s="160">
        <v>6.3</v>
      </c>
    </row>
    <row r="220" spans="1:21" s="15" customFormat="1" ht="45">
      <c r="A220" s="126">
        <v>152</v>
      </c>
      <c r="B220" s="97" t="s">
        <v>1025</v>
      </c>
      <c r="C220" s="14">
        <v>1937</v>
      </c>
      <c r="D220" s="14"/>
      <c r="E220" s="14" t="s">
        <v>733</v>
      </c>
      <c r="F220" s="14">
        <v>4</v>
      </c>
      <c r="G220" s="14">
        <v>3</v>
      </c>
      <c r="H220" s="27">
        <v>1700.85</v>
      </c>
      <c r="I220" s="27">
        <v>1700.85</v>
      </c>
      <c r="J220" s="27">
        <v>1551.75</v>
      </c>
      <c r="K220" s="39">
        <v>65</v>
      </c>
      <c r="L220" s="14" t="s">
        <v>1321</v>
      </c>
      <c r="M220" s="27">
        <v>2117301.6</v>
      </c>
      <c r="N220" s="27"/>
      <c r="O220" s="27"/>
      <c r="P220" s="27"/>
      <c r="Q220" s="27">
        <v>2117301.6</v>
      </c>
      <c r="R220" s="19">
        <f t="shared" si="22"/>
        <v>1244.849104859335</v>
      </c>
      <c r="S220" s="19">
        <v>14736.15</v>
      </c>
      <c r="T220" s="19" t="s">
        <v>756</v>
      </c>
      <c r="U220" s="160">
        <v>6.3</v>
      </c>
    </row>
    <row r="221" spans="1:21" s="15" customFormat="1" ht="15">
      <c r="A221" s="126"/>
      <c r="B221" s="159" t="s">
        <v>540</v>
      </c>
      <c r="C221" s="19"/>
      <c r="D221" s="19"/>
      <c r="E221" s="19"/>
      <c r="F221" s="19"/>
      <c r="G221" s="19"/>
      <c r="H221" s="28">
        <f>SUM(H191:H220)</f>
        <v>31175.289999999997</v>
      </c>
      <c r="I221" s="28">
        <f>SUM(I191:I220)</f>
        <v>30125.159999999996</v>
      </c>
      <c r="J221" s="28">
        <f>SUM(J191:J220)</f>
        <v>27458.820000000003</v>
      </c>
      <c r="K221" s="233">
        <f>SUM(K191:K220)</f>
        <v>1519</v>
      </c>
      <c r="L221" s="28"/>
      <c r="M221" s="28">
        <f>SUM(M191:M220)</f>
        <v>46835725.55000001</v>
      </c>
      <c r="N221" s="28"/>
      <c r="O221" s="28"/>
      <c r="P221" s="28"/>
      <c r="Q221" s="28">
        <f>SUM(Q191:Q220)</f>
        <v>46835725.55000001</v>
      </c>
      <c r="R221" s="20">
        <f t="shared" si="22"/>
        <v>1554.7046239754418</v>
      </c>
      <c r="S221" s="20"/>
      <c r="T221" s="18"/>
      <c r="U221" s="128"/>
    </row>
    <row r="222" spans="1:21" s="15" customFormat="1" ht="14.25">
      <c r="A222" s="275" t="s">
        <v>768</v>
      </c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7"/>
      <c r="R222" s="276"/>
      <c r="S222" s="276"/>
      <c r="T222" s="276"/>
      <c r="U222" s="278"/>
    </row>
    <row r="223" spans="1:21" s="15" customFormat="1" ht="105">
      <c r="A223" s="126">
        <v>153</v>
      </c>
      <c r="B223" s="38" t="s">
        <v>1026</v>
      </c>
      <c r="C223" s="21">
        <v>1962</v>
      </c>
      <c r="D223" s="19"/>
      <c r="E223" s="21" t="s">
        <v>733</v>
      </c>
      <c r="F223" s="21">
        <v>4</v>
      </c>
      <c r="G223" s="21">
        <v>3</v>
      </c>
      <c r="H223" s="27">
        <v>2350.25</v>
      </c>
      <c r="I223" s="27">
        <v>2350.25</v>
      </c>
      <c r="J223" s="27">
        <v>1749.65</v>
      </c>
      <c r="K223" s="39">
        <v>195</v>
      </c>
      <c r="L223" s="14" t="s">
        <v>941</v>
      </c>
      <c r="M223" s="27">
        <v>6886538.03</v>
      </c>
      <c r="N223" s="27"/>
      <c r="O223" s="27"/>
      <c r="P223" s="27"/>
      <c r="Q223" s="27">
        <v>6886538.03</v>
      </c>
      <c r="R223" s="19">
        <f>M223/I223</f>
        <v>2930.1299989362833</v>
      </c>
      <c r="S223" s="19">
        <v>14736.15</v>
      </c>
      <c r="T223" s="19" t="s">
        <v>756</v>
      </c>
      <c r="U223" s="160">
        <v>6.3</v>
      </c>
    </row>
    <row r="224" spans="1:21" s="15" customFormat="1" ht="90">
      <c r="A224" s="126">
        <v>154</v>
      </c>
      <c r="B224" s="38" t="s">
        <v>1027</v>
      </c>
      <c r="C224" s="21">
        <v>1963</v>
      </c>
      <c r="D224" s="19"/>
      <c r="E224" s="21" t="s">
        <v>733</v>
      </c>
      <c r="F224" s="21">
        <v>4</v>
      </c>
      <c r="G224" s="21">
        <v>3</v>
      </c>
      <c r="H224" s="27">
        <v>2331.59</v>
      </c>
      <c r="I224" s="27">
        <v>2331.59</v>
      </c>
      <c r="J224" s="27">
        <v>1971.5</v>
      </c>
      <c r="K224" s="39">
        <v>126</v>
      </c>
      <c r="L224" s="14" t="s">
        <v>169</v>
      </c>
      <c r="M224" s="27">
        <v>5974691.13</v>
      </c>
      <c r="N224" s="27"/>
      <c r="O224" s="27"/>
      <c r="P224" s="27"/>
      <c r="Q224" s="27">
        <v>5974691.13</v>
      </c>
      <c r="R224" s="19">
        <f aca="true" t="shared" si="23" ref="R224:R249">M224/I224</f>
        <v>2562.4964637865146</v>
      </c>
      <c r="S224" s="19">
        <v>14736.15</v>
      </c>
      <c r="T224" s="19" t="s">
        <v>756</v>
      </c>
      <c r="U224" s="160">
        <v>6.3</v>
      </c>
    </row>
    <row r="225" spans="1:21" s="15" customFormat="1" ht="60">
      <c r="A225" s="126">
        <v>155</v>
      </c>
      <c r="B225" s="38" t="s">
        <v>1028</v>
      </c>
      <c r="C225" s="21">
        <v>1963</v>
      </c>
      <c r="D225" s="19"/>
      <c r="E225" s="21" t="s">
        <v>733</v>
      </c>
      <c r="F225" s="21">
        <v>4</v>
      </c>
      <c r="G225" s="21">
        <v>3</v>
      </c>
      <c r="H225" s="27">
        <v>2039.4</v>
      </c>
      <c r="I225" s="27">
        <v>2039.4</v>
      </c>
      <c r="J225" s="27">
        <v>1668.4</v>
      </c>
      <c r="K225" s="39">
        <v>157</v>
      </c>
      <c r="L225" s="14" t="s">
        <v>1074</v>
      </c>
      <c r="M225" s="27">
        <v>5888007.37</v>
      </c>
      <c r="N225" s="27"/>
      <c r="O225" s="27"/>
      <c r="P225" s="27"/>
      <c r="Q225" s="27">
        <v>5888007.37</v>
      </c>
      <c r="R225" s="19">
        <f t="shared" si="23"/>
        <v>2887.1272776306755</v>
      </c>
      <c r="S225" s="19">
        <v>14736.15</v>
      </c>
      <c r="T225" s="19" t="s">
        <v>756</v>
      </c>
      <c r="U225" s="160">
        <v>6.3</v>
      </c>
    </row>
    <row r="226" spans="1:21" s="15" customFormat="1" ht="60">
      <c r="A226" s="126">
        <v>156</v>
      </c>
      <c r="B226" s="38" t="s">
        <v>1029</v>
      </c>
      <c r="C226" s="21">
        <v>1963</v>
      </c>
      <c r="D226" s="19"/>
      <c r="E226" s="21" t="s">
        <v>733</v>
      </c>
      <c r="F226" s="21">
        <v>4</v>
      </c>
      <c r="G226" s="21">
        <v>3</v>
      </c>
      <c r="H226" s="27">
        <v>2359.01</v>
      </c>
      <c r="I226" s="27">
        <v>2359.01</v>
      </c>
      <c r="J226" s="27">
        <v>1994.51</v>
      </c>
      <c r="K226" s="39">
        <v>151</v>
      </c>
      <c r="L226" s="14" t="s">
        <v>170</v>
      </c>
      <c r="M226" s="27">
        <v>4929938.86</v>
      </c>
      <c r="N226" s="27"/>
      <c r="O226" s="27"/>
      <c r="P226" s="27"/>
      <c r="Q226" s="27">
        <v>4929938.86</v>
      </c>
      <c r="R226" s="19">
        <f t="shared" si="23"/>
        <v>2089.8338116413242</v>
      </c>
      <c r="S226" s="19">
        <v>14736.15</v>
      </c>
      <c r="T226" s="19" t="s">
        <v>756</v>
      </c>
      <c r="U226" s="160">
        <v>6.3</v>
      </c>
    </row>
    <row r="227" spans="1:21" s="15" customFormat="1" ht="60">
      <c r="A227" s="126">
        <v>157</v>
      </c>
      <c r="B227" s="163" t="s">
        <v>1030</v>
      </c>
      <c r="C227" s="21">
        <v>1963</v>
      </c>
      <c r="D227" s="19"/>
      <c r="E227" s="21" t="s">
        <v>733</v>
      </c>
      <c r="F227" s="21">
        <v>4</v>
      </c>
      <c r="G227" s="21">
        <v>3</v>
      </c>
      <c r="H227" s="27">
        <v>2187.7</v>
      </c>
      <c r="I227" s="27">
        <v>2187.7</v>
      </c>
      <c r="J227" s="27">
        <v>1857.5</v>
      </c>
      <c r="K227" s="39">
        <v>151</v>
      </c>
      <c r="L227" s="14" t="s">
        <v>942</v>
      </c>
      <c r="M227" s="27">
        <v>5505018.9</v>
      </c>
      <c r="N227" s="27"/>
      <c r="O227" s="27"/>
      <c r="P227" s="27"/>
      <c r="Q227" s="27">
        <v>5505018.9</v>
      </c>
      <c r="R227" s="19">
        <f t="shared" si="23"/>
        <v>2516.3500022855055</v>
      </c>
      <c r="S227" s="19">
        <v>14736.15</v>
      </c>
      <c r="T227" s="19" t="s">
        <v>756</v>
      </c>
      <c r="U227" s="160">
        <v>6.3</v>
      </c>
    </row>
    <row r="228" spans="1:21" s="15" customFormat="1" ht="45">
      <c r="A228" s="126">
        <v>158</v>
      </c>
      <c r="B228" s="38" t="s">
        <v>1031</v>
      </c>
      <c r="C228" s="21">
        <v>1963</v>
      </c>
      <c r="D228" s="19"/>
      <c r="E228" s="21" t="s">
        <v>733</v>
      </c>
      <c r="F228" s="21">
        <v>4</v>
      </c>
      <c r="G228" s="21">
        <v>3</v>
      </c>
      <c r="H228" s="27">
        <v>2167.87</v>
      </c>
      <c r="I228" s="27">
        <v>2167.87</v>
      </c>
      <c r="J228" s="27">
        <v>1887.87</v>
      </c>
      <c r="K228" s="39">
        <v>126</v>
      </c>
      <c r="L228" s="14" t="s">
        <v>1069</v>
      </c>
      <c r="M228" s="27">
        <v>5081438.14</v>
      </c>
      <c r="N228" s="27"/>
      <c r="O228" s="27"/>
      <c r="P228" s="27"/>
      <c r="Q228" s="27">
        <v>5081438.14</v>
      </c>
      <c r="R228" s="19">
        <f t="shared" si="23"/>
        <v>2343.977332589131</v>
      </c>
      <c r="S228" s="19">
        <v>14736.15</v>
      </c>
      <c r="T228" s="19" t="s">
        <v>756</v>
      </c>
      <c r="U228" s="160">
        <v>6.3</v>
      </c>
    </row>
    <row r="229" spans="1:21" s="15" customFormat="1" ht="105">
      <c r="A229" s="126">
        <v>159</v>
      </c>
      <c r="B229" s="38" t="s">
        <v>698</v>
      </c>
      <c r="C229" s="21">
        <v>1963</v>
      </c>
      <c r="D229" s="19"/>
      <c r="E229" s="21" t="s">
        <v>733</v>
      </c>
      <c r="F229" s="21">
        <v>4</v>
      </c>
      <c r="G229" s="21">
        <v>4</v>
      </c>
      <c r="H229" s="27">
        <v>2533.11</v>
      </c>
      <c r="I229" s="27">
        <v>2533.11</v>
      </c>
      <c r="J229" s="27">
        <v>2218</v>
      </c>
      <c r="K229" s="39">
        <v>105</v>
      </c>
      <c r="L229" s="14" t="s">
        <v>943</v>
      </c>
      <c r="M229" s="27">
        <v>7422341.6</v>
      </c>
      <c r="N229" s="27"/>
      <c r="O229" s="27"/>
      <c r="P229" s="27"/>
      <c r="Q229" s="27">
        <v>7422341.6</v>
      </c>
      <c r="R229" s="19">
        <f t="shared" si="23"/>
        <v>2930.1299983024815</v>
      </c>
      <c r="S229" s="19">
        <v>14736.15</v>
      </c>
      <c r="T229" s="19" t="s">
        <v>756</v>
      </c>
      <c r="U229" s="160">
        <v>6.3</v>
      </c>
    </row>
    <row r="230" spans="1:21" s="15" customFormat="1" ht="105">
      <c r="A230" s="126">
        <v>160</v>
      </c>
      <c r="B230" s="38" t="s">
        <v>931</v>
      </c>
      <c r="C230" s="21">
        <v>1964</v>
      </c>
      <c r="D230" s="19"/>
      <c r="E230" s="21" t="s">
        <v>733</v>
      </c>
      <c r="F230" s="21">
        <v>4</v>
      </c>
      <c r="G230" s="21">
        <v>4</v>
      </c>
      <c r="H230" s="27">
        <v>2497.1</v>
      </c>
      <c r="I230" s="27">
        <v>2497.1</v>
      </c>
      <c r="J230" s="27">
        <v>2113.8</v>
      </c>
      <c r="K230" s="39">
        <v>118</v>
      </c>
      <c r="L230" s="14" t="s">
        <v>944</v>
      </c>
      <c r="M230" s="27">
        <v>7316827.62</v>
      </c>
      <c r="N230" s="27"/>
      <c r="O230" s="27"/>
      <c r="P230" s="27"/>
      <c r="Q230" s="27">
        <v>7316827.62</v>
      </c>
      <c r="R230" s="19">
        <f t="shared" si="23"/>
        <v>2930.1299987986067</v>
      </c>
      <c r="S230" s="19">
        <v>14736.15</v>
      </c>
      <c r="T230" s="19" t="s">
        <v>756</v>
      </c>
      <c r="U230" s="160">
        <v>6.3</v>
      </c>
    </row>
    <row r="231" spans="1:21" s="15" customFormat="1" ht="45">
      <c r="A231" s="126">
        <v>161</v>
      </c>
      <c r="B231" s="38" t="s">
        <v>344</v>
      </c>
      <c r="C231" s="21">
        <v>1964</v>
      </c>
      <c r="D231" s="19"/>
      <c r="E231" s="21" t="s">
        <v>733</v>
      </c>
      <c r="F231" s="21">
        <v>4</v>
      </c>
      <c r="G231" s="21">
        <v>4</v>
      </c>
      <c r="H231" s="27">
        <v>2521.7</v>
      </c>
      <c r="I231" s="27">
        <v>2521.7</v>
      </c>
      <c r="J231" s="27">
        <v>2252.5</v>
      </c>
      <c r="K231" s="39">
        <v>133</v>
      </c>
      <c r="L231" s="14" t="s">
        <v>945</v>
      </c>
      <c r="M231" s="27">
        <v>2262847.5</v>
      </c>
      <c r="N231" s="27"/>
      <c r="O231" s="27"/>
      <c r="P231" s="27"/>
      <c r="Q231" s="27">
        <v>2262847.5</v>
      </c>
      <c r="R231" s="19">
        <f t="shared" si="23"/>
        <v>897.3500019827894</v>
      </c>
      <c r="S231" s="19">
        <v>14736.15</v>
      </c>
      <c r="T231" s="19" t="s">
        <v>756</v>
      </c>
      <c r="U231" s="160">
        <v>6.3</v>
      </c>
    </row>
    <row r="232" spans="1:21" s="15" customFormat="1" ht="105">
      <c r="A232" s="126">
        <v>162</v>
      </c>
      <c r="B232" s="163" t="s">
        <v>345</v>
      </c>
      <c r="C232" s="21">
        <v>1964</v>
      </c>
      <c r="D232" s="19"/>
      <c r="E232" s="21" t="s">
        <v>733</v>
      </c>
      <c r="F232" s="21">
        <v>4</v>
      </c>
      <c r="G232" s="21">
        <v>6</v>
      </c>
      <c r="H232" s="27">
        <v>3861.4</v>
      </c>
      <c r="I232" s="27">
        <v>3861.4</v>
      </c>
      <c r="J232" s="27">
        <v>3335.7</v>
      </c>
      <c r="K232" s="39">
        <v>224</v>
      </c>
      <c r="L232" s="14" t="s">
        <v>946</v>
      </c>
      <c r="M232" s="27">
        <v>11314403.98</v>
      </c>
      <c r="N232" s="27"/>
      <c r="O232" s="27"/>
      <c r="P232" s="27"/>
      <c r="Q232" s="27">
        <v>11314403.98</v>
      </c>
      <c r="R232" s="19">
        <f t="shared" si="23"/>
        <v>2930.1299994820533</v>
      </c>
      <c r="S232" s="19">
        <v>14736.15</v>
      </c>
      <c r="T232" s="19" t="s">
        <v>756</v>
      </c>
      <c r="U232" s="160">
        <v>6.3</v>
      </c>
    </row>
    <row r="233" spans="1:21" s="15" customFormat="1" ht="60">
      <c r="A233" s="126">
        <v>163</v>
      </c>
      <c r="B233" s="38" t="s">
        <v>346</v>
      </c>
      <c r="C233" s="21">
        <v>1964</v>
      </c>
      <c r="D233" s="19"/>
      <c r="E233" s="21" t="s">
        <v>733</v>
      </c>
      <c r="F233" s="21">
        <v>4</v>
      </c>
      <c r="G233" s="21">
        <v>6</v>
      </c>
      <c r="H233" s="27">
        <v>3769.5</v>
      </c>
      <c r="I233" s="27">
        <v>3769.5</v>
      </c>
      <c r="J233" s="27">
        <v>2381.2</v>
      </c>
      <c r="K233" s="39">
        <v>195</v>
      </c>
      <c r="L233" s="14" t="s">
        <v>1207</v>
      </c>
      <c r="M233" s="27">
        <v>11585062.44</v>
      </c>
      <c r="N233" s="27"/>
      <c r="O233" s="27"/>
      <c r="P233" s="27"/>
      <c r="Q233" s="27">
        <v>11585062.44</v>
      </c>
      <c r="R233" s="19">
        <f t="shared" si="23"/>
        <v>3073.3684679665735</v>
      </c>
      <c r="S233" s="19">
        <v>14736.15</v>
      </c>
      <c r="T233" s="19" t="s">
        <v>756</v>
      </c>
      <c r="U233" s="160">
        <v>6.3</v>
      </c>
    </row>
    <row r="234" spans="1:21" s="15" customFormat="1" ht="60">
      <c r="A234" s="126">
        <v>164</v>
      </c>
      <c r="B234" s="163" t="s">
        <v>1208</v>
      </c>
      <c r="C234" s="21">
        <v>1961</v>
      </c>
      <c r="D234" s="19"/>
      <c r="E234" s="21" t="s">
        <v>733</v>
      </c>
      <c r="F234" s="21">
        <v>4</v>
      </c>
      <c r="G234" s="21">
        <v>2</v>
      </c>
      <c r="H234" s="27">
        <v>1280.1</v>
      </c>
      <c r="I234" s="27">
        <v>1280.1</v>
      </c>
      <c r="J234" s="27">
        <v>762.3</v>
      </c>
      <c r="K234" s="39">
        <v>83</v>
      </c>
      <c r="L234" s="14" t="s">
        <v>1213</v>
      </c>
      <c r="M234" s="27">
        <v>4056743.95</v>
      </c>
      <c r="N234" s="27"/>
      <c r="O234" s="27"/>
      <c r="P234" s="27"/>
      <c r="Q234" s="27">
        <v>4056743.95</v>
      </c>
      <c r="R234" s="19">
        <f t="shared" si="23"/>
        <v>3169.0836262791972</v>
      </c>
      <c r="S234" s="19">
        <v>14736.15</v>
      </c>
      <c r="T234" s="19" t="s">
        <v>756</v>
      </c>
      <c r="U234" s="160">
        <v>6.3</v>
      </c>
    </row>
    <row r="235" spans="1:21" s="15" customFormat="1" ht="75">
      <c r="A235" s="126">
        <v>165</v>
      </c>
      <c r="B235" s="38" t="s">
        <v>1209</v>
      </c>
      <c r="C235" s="21">
        <v>1961</v>
      </c>
      <c r="D235" s="19"/>
      <c r="E235" s="21" t="s">
        <v>733</v>
      </c>
      <c r="F235" s="21">
        <v>4</v>
      </c>
      <c r="G235" s="21">
        <v>4</v>
      </c>
      <c r="H235" s="27">
        <v>2354.6</v>
      </c>
      <c r="I235" s="27">
        <v>2354.6</v>
      </c>
      <c r="J235" s="27">
        <v>1559</v>
      </c>
      <c r="K235" s="39">
        <v>150</v>
      </c>
      <c r="L235" s="14" t="s">
        <v>1206</v>
      </c>
      <c r="M235" s="27">
        <v>7683420.99</v>
      </c>
      <c r="N235" s="27"/>
      <c r="O235" s="27"/>
      <c r="P235" s="27"/>
      <c r="Q235" s="27">
        <v>7683420.99</v>
      </c>
      <c r="R235" s="19">
        <f t="shared" si="23"/>
        <v>3263.153397604689</v>
      </c>
      <c r="S235" s="19">
        <v>14736.15</v>
      </c>
      <c r="T235" s="19" t="s">
        <v>756</v>
      </c>
      <c r="U235" s="160">
        <v>6.3</v>
      </c>
    </row>
    <row r="236" spans="1:21" s="15" customFormat="1" ht="105">
      <c r="A236" s="126">
        <v>166</v>
      </c>
      <c r="B236" s="38" t="s">
        <v>1035</v>
      </c>
      <c r="C236" s="21">
        <v>1964</v>
      </c>
      <c r="D236" s="19"/>
      <c r="E236" s="21" t="s">
        <v>733</v>
      </c>
      <c r="F236" s="21">
        <v>5</v>
      </c>
      <c r="G236" s="21">
        <v>2</v>
      </c>
      <c r="H236" s="27">
        <v>1559.6</v>
      </c>
      <c r="I236" s="27">
        <v>1559.6</v>
      </c>
      <c r="J236" s="27">
        <v>1046.8</v>
      </c>
      <c r="K236" s="39">
        <v>103</v>
      </c>
      <c r="L236" s="14" t="s">
        <v>947</v>
      </c>
      <c r="M236" s="27">
        <v>2867730.1</v>
      </c>
      <c r="N236" s="27"/>
      <c r="O236" s="27"/>
      <c r="P236" s="27"/>
      <c r="Q236" s="27">
        <v>2867730.1</v>
      </c>
      <c r="R236" s="19">
        <f t="shared" si="23"/>
        <v>1838.7600025647603</v>
      </c>
      <c r="S236" s="19">
        <v>14736.15</v>
      </c>
      <c r="T236" s="19" t="s">
        <v>756</v>
      </c>
      <c r="U236" s="160">
        <v>6.3</v>
      </c>
    </row>
    <row r="237" spans="1:21" s="15" customFormat="1" ht="90">
      <c r="A237" s="126">
        <v>167</v>
      </c>
      <c r="B237" s="38" t="s">
        <v>1036</v>
      </c>
      <c r="C237" s="21">
        <v>1965</v>
      </c>
      <c r="D237" s="19"/>
      <c r="E237" s="21" t="s">
        <v>1326</v>
      </c>
      <c r="F237" s="21">
        <v>5</v>
      </c>
      <c r="G237" s="21">
        <v>4</v>
      </c>
      <c r="H237" s="27">
        <v>3554.74</v>
      </c>
      <c r="I237" s="27">
        <v>3554.74</v>
      </c>
      <c r="J237" s="27">
        <v>2542.9</v>
      </c>
      <c r="K237" s="39">
        <v>179</v>
      </c>
      <c r="L237" s="14" t="s">
        <v>1214</v>
      </c>
      <c r="M237" s="27">
        <v>11377585</v>
      </c>
      <c r="N237" s="27"/>
      <c r="O237" s="27"/>
      <c r="P237" s="27"/>
      <c r="Q237" s="27">
        <v>11377585</v>
      </c>
      <c r="R237" s="19">
        <f t="shared" si="23"/>
        <v>3200.679937210598</v>
      </c>
      <c r="S237" s="19">
        <v>14736.15</v>
      </c>
      <c r="T237" s="19" t="s">
        <v>756</v>
      </c>
      <c r="U237" s="160">
        <v>6.3</v>
      </c>
    </row>
    <row r="238" spans="1:21" s="15" customFormat="1" ht="45">
      <c r="A238" s="126">
        <v>168</v>
      </c>
      <c r="B238" s="38" t="s">
        <v>1210</v>
      </c>
      <c r="C238" s="21">
        <v>1978</v>
      </c>
      <c r="D238" s="19"/>
      <c r="E238" s="21" t="s">
        <v>1326</v>
      </c>
      <c r="F238" s="21">
        <v>5</v>
      </c>
      <c r="G238" s="21">
        <v>6</v>
      </c>
      <c r="H238" s="27">
        <v>3004.8</v>
      </c>
      <c r="I238" s="27">
        <v>3004.8</v>
      </c>
      <c r="J238" s="27">
        <v>2693.6</v>
      </c>
      <c r="K238" s="39">
        <v>156</v>
      </c>
      <c r="L238" s="14" t="s">
        <v>1321</v>
      </c>
      <c r="M238" s="27">
        <v>1231421.1</v>
      </c>
      <c r="N238" s="27"/>
      <c r="O238" s="27"/>
      <c r="P238" s="27"/>
      <c r="Q238" s="27">
        <v>1231421.1</v>
      </c>
      <c r="R238" s="19">
        <f t="shared" si="23"/>
        <v>409.81799121405754</v>
      </c>
      <c r="S238" s="19">
        <v>14736.15</v>
      </c>
      <c r="T238" s="19" t="s">
        <v>756</v>
      </c>
      <c r="U238" s="160">
        <v>6.3</v>
      </c>
    </row>
    <row r="239" spans="1:21" s="15" customFormat="1" ht="60">
      <c r="A239" s="126">
        <v>169</v>
      </c>
      <c r="B239" s="38" t="s">
        <v>413</v>
      </c>
      <c r="C239" s="21">
        <v>1974</v>
      </c>
      <c r="D239" s="38"/>
      <c r="E239" s="21" t="s">
        <v>1326</v>
      </c>
      <c r="F239" s="21">
        <v>5</v>
      </c>
      <c r="G239" s="21">
        <v>4</v>
      </c>
      <c r="H239" s="19">
        <v>3062</v>
      </c>
      <c r="I239" s="19">
        <v>3062</v>
      </c>
      <c r="J239" s="19" t="s">
        <v>414</v>
      </c>
      <c r="K239" s="39">
        <v>147</v>
      </c>
      <c r="L239" s="14" t="s">
        <v>415</v>
      </c>
      <c r="M239" s="27">
        <v>4014680.06</v>
      </c>
      <c r="N239" s="27"/>
      <c r="O239" s="27"/>
      <c r="P239" s="27"/>
      <c r="Q239" s="27">
        <v>4014680.06</v>
      </c>
      <c r="R239" s="19">
        <f t="shared" si="23"/>
        <v>1311.13</v>
      </c>
      <c r="S239" s="19">
        <v>14736.15</v>
      </c>
      <c r="T239" s="19" t="s">
        <v>756</v>
      </c>
      <c r="U239" s="160">
        <v>6.3</v>
      </c>
    </row>
    <row r="240" spans="1:21" s="15" customFormat="1" ht="45">
      <c r="A240" s="126">
        <v>170</v>
      </c>
      <c r="B240" s="38" t="s">
        <v>416</v>
      </c>
      <c r="C240" s="21">
        <v>1972</v>
      </c>
      <c r="D240" s="38"/>
      <c r="E240" s="21" t="s">
        <v>1326</v>
      </c>
      <c r="F240" s="21">
        <v>5</v>
      </c>
      <c r="G240" s="21">
        <v>3</v>
      </c>
      <c r="H240" s="19">
        <v>2889.9</v>
      </c>
      <c r="I240" s="19">
        <v>2889.9</v>
      </c>
      <c r="J240" s="19" t="s">
        <v>417</v>
      </c>
      <c r="K240" s="39">
        <v>171</v>
      </c>
      <c r="L240" s="14" t="s">
        <v>1321</v>
      </c>
      <c r="M240" s="27">
        <v>2175206.4</v>
      </c>
      <c r="N240" s="27"/>
      <c r="O240" s="27"/>
      <c r="P240" s="27"/>
      <c r="Q240" s="27">
        <v>2175206.4</v>
      </c>
      <c r="R240" s="19">
        <f t="shared" si="23"/>
        <v>752.6926191217689</v>
      </c>
      <c r="S240" s="19">
        <v>14736.15</v>
      </c>
      <c r="T240" s="19" t="s">
        <v>756</v>
      </c>
      <c r="U240" s="160">
        <v>6.3</v>
      </c>
    </row>
    <row r="241" spans="1:21" s="15" customFormat="1" ht="90">
      <c r="A241" s="126">
        <v>171</v>
      </c>
      <c r="B241" s="38" t="s">
        <v>418</v>
      </c>
      <c r="C241" s="21">
        <v>1976</v>
      </c>
      <c r="D241" s="38"/>
      <c r="E241" s="21" t="s">
        <v>733</v>
      </c>
      <c r="F241" s="21">
        <v>5</v>
      </c>
      <c r="G241" s="21">
        <v>6</v>
      </c>
      <c r="H241" s="19">
        <v>4757.9</v>
      </c>
      <c r="I241" s="19">
        <v>4757.9</v>
      </c>
      <c r="J241" s="19" t="s">
        <v>419</v>
      </c>
      <c r="K241" s="39">
        <v>210</v>
      </c>
      <c r="L241" s="14" t="s">
        <v>420</v>
      </c>
      <c r="M241" s="27">
        <v>15774711.43</v>
      </c>
      <c r="N241" s="27"/>
      <c r="O241" s="27"/>
      <c r="P241" s="27"/>
      <c r="Q241" s="27">
        <v>15774711.43</v>
      </c>
      <c r="R241" s="19">
        <f t="shared" si="23"/>
        <v>3315.477717060048</v>
      </c>
      <c r="S241" s="19">
        <v>14736.15</v>
      </c>
      <c r="T241" s="19" t="s">
        <v>756</v>
      </c>
      <c r="U241" s="160">
        <v>6.3</v>
      </c>
    </row>
    <row r="242" spans="1:21" s="15" customFormat="1" ht="75">
      <c r="A242" s="126">
        <v>172</v>
      </c>
      <c r="B242" s="38" t="s">
        <v>421</v>
      </c>
      <c r="C242" s="21">
        <v>1972</v>
      </c>
      <c r="D242" s="38"/>
      <c r="E242" s="21" t="s">
        <v>1326</v>
      </c>
      <c r="F242" s="21">
        <v>5</v>
      </c>
      <c r="G242" s="21">
        <v>6</v>
      </c>
      <c r="H242" s="19">
        <v>3795.6</v>
      </c>
      <c r="I242" s="19">
        <v>3795.6</v>
      </c>
      <c r="J242" s="19" t="s">
        <v>422</v>
      </c>
      <c r="K242" s="39">
        <v>182</v>
      </c>
      <c r="L242" s="19" t="s">
        <v>423</v>
      </c>
      <c r="M242" s="27">
        <v>11720964.62</v>
      </c>
      <c r="N242" s="27"/>
      <c r="O242" s="27"/>
      <c r="P242" s="27"/>
      <c r="Q242" s="27">
        <v>11720964.62</v>
      </c>
      <c r="R242" s="19">
        <f t="shared" si="23"/>
        <v>3088.039998946148</v>
      </c>
      <c r="S242" s="19">
        <v>14736.15</v>
      </c>
      <c r="T242" s="19" t="s">
        <v>756</v>
      </c>
      <c r="U242" s="160">
        <v>6.3</v>
      </c>
    </row>
    <row r="243" spans="1:21" s="15" customFormat="1" ht="45">
      <c r="A243" s="126">
        <v>173</v>
      </c>
      <c r="B243" s="38" t="s">
        <v>424</v>
      </c>
      <c r="C243" s="21">
        <v>1961</v>
      </c>
      <c r="D243" s="38"/>
      <c r="E243" s="21" t="s">
        <v>733</v>
      </c>
      <c r="F243" s="21">
        <v>2</v>
      </c>
      <c r="G243" s="21">
        <v>2</v>
      </c>
      <c r="H243" s="19">
        <v>688.6</v>
      </c>
      <c r="I243" s="19">
        <v>688.6</v>
      </c>
      <c r="J243" s="19">
        <v>234.7</v>
      </c>
      <c r="K243" s="39">
        <v>48</v>
      </c>
      <c r="L243" s="19" t="s">
        <v>425</v>
      </c>
      <c r="M243" s="27">
        <v>2474671.2</v>
      </c>
      <c r="N243" s="27"/>
      <c r="O243" s="27"/>
      <c r="P243" s="27"/>
      <c r="Q243" s="27">
        <v>2474671.2</v>
      </c>
      <c r="R243" s="19">
        <f t="shared" si="23"/>
        <v>3593.7717107173976</v>
      </c>
      <c r="S243" s="19">
        <v>14736.15</v>
      </c>
      <c r="T243" s="19" t="s">
        <v>756</v>
      </c>
      <c r="U243" s="160">
        <v>6.3</v>
      </c>
    </row>
    <row r="244" spans="1:21" s="15" customFormat="1" ht="75">
      <c r="A244" s="126">
        <v>174</v>
      </c>
      <c r="B244" s="38" t="s">
        <v>426</v>
      </c>
      <c r="C244" s="21">
        <v>1964</v>
      </c>
      <c r="D244" s="38"/>
      <c r="E244" s="21" t="s">
        <v>733</v>
      </c>
      <c r="F244" s="21">
        <v>5</v>
      </c>
      <c r="G244" s="21">
        <v>3</v>
      </c>
      <c r="H244" s="19">
        <v>2645.8</v>
      </c>
      <c r="I244" s="19">
        <v>2645.8</v>
      </c>
      <c r="J244" s="19" t="s">
        <v>427</v>
      </c>
      <c r="K244" s="39">
        <v>145</v>
      </c>
      <c r="L244" s="19" t="s">
        <v>428</v>
      </c>
      <c r="M244" s="27">
        <v>3468987.75</v>
      </c>
      <c r="N244" s="27"/>
      <c r="O244" s="27"/>
      <c r="P244" s="27"/>
      <c r="Q244" s="27">
        <v>3468987.75</v>
      </c>
      <c r="R244" s="19">
        <f t="shared" si="23"/>
        <v>1311.1299984881698</v>
      </c>
      <c r="S244" s="19">
        <v>14736.15</v>
      </c>
      <c r="T244" s="19" t="s">
        <v>756</v>
      </c>
      <c r="U244" s="160">
        <v>6.3</v>
      </c>
    </row>
    <row r="245" spans="1:21" s="15" customFormat="1" ht="75">
      <c r="A245" s="126">
        <v>175</v>
      </c>
      <c r="B245" s="38" t="s">
        <v>429</v>
      </c>
      <c r="C245" s="21">
        <v>1967</v>
      </c>
      <c r="D245" s="38"/>
      <c r="E245" s="21" t="s">
        <v>1326</v>
      </c>
      <c r="F245" s="21">
        <v>5</v>
      </c>
      <c r="G245" s="21">
        <v>3</v>
      </c>
      <c r="H245" s="19">
        <v>3248.9</v>
      </c>
      <c r="I245" s="19">
        <v>3248.9</v>
      </c>
      <c r="J245" s="19" t="s">
        <v>427</v>
      </c>
      <c r="K245" s="39">
        <v>143</v>
      </c>
      <c r="L245" s="19" t="s">
        <v>430</v>
      </c>
      <c r="M245" s="27">
        <v>9519699.36</v>
      </c>
      <c r="N245" s="27"/>
      <c r="O245" s="27"/>
      <c r="P245" s="27"/>
      <c r="Q245" s="27">
        <v>9519699.36</v>
      </c>
      <c r="R245" s="19">
        <f t="shared" si="23"/>
        <v>2930.130000923389</v>
      </c>
      <c r="S245" s="19">
        <v>14736.15</v>
      </c>
      <c r="T245" s="19" t="s">
        <v>756</v>
      </c>
      <c r="U245" s="160">
        <v>6.3</v>
      </c>
    </row>
    <row r="246" spans="1:21" s="15" customFormat="1" ht="45">
      <c r="A246" s="126">
        <v>176</v>
      </c>
      <c r="B246" s="38" t="s">
        <v>431</v>
      </c>
      <c r="C246" s="21">
        <v>1970</v>
      </c>
      <c r="D246" s="38"/>
      <c r="E246" s="21" t="s">
        <v>1326</v>
      </c>
      <c r="F246" s="21">
        <v>5</v>
      </c>
      <c r="G246" s="21">
        <v>7</v>
      </c>
      <c r="H246" s="19">
        <v>7362.7</v>
      </c>
      <c r="I246" s="19">
        <v>7362.7</v>
      </c>
      <c r="J246" s="19" t="s">
        <v>432</v>
      </c>
      <c r="K246" s="39">
        <v>372</v>
      </c>
      <c r="L246" s="19" t="s">
        <v>433</v>
      </c>
      <c r="M246" s="27">
        <v>11920211.299999999</v>
      </c>
      <c r="N246" s="27"/>
      <c r="O246" s="27"/>
      <c r="P246" s="27"/>
      <c r="Q246" s="27">
        <v>11920211.299999999</v>
      </c>
      <c r="R246" s="19">
        <f t="shared" si="23"/>
        <v>1619</v>
      </c>
      <c r="S246" s="19">
        <v>14736.15</v>
      </c>
      <c r="T246" s="19" t="s">
        <v>756</v>
      </c>
      <c r="U246" s="160">
        <v>6.3</v>
      </c>
    </row>
    <row r="247" spans="1:21" s="15" customFormat="1" ht="45">
      <c r="A247" s="126">
        <v>177</v>
      </c>
      <c r="B247" s="38" t="s">
        <v>434</v>
      </c>
      <c r="C247" s="21">
        <v>1965</v>
      </c>
      <c r="D247" s="38"/>
      <c r="E247" s="21" t="s">
        <v>1326</v>
      </c>
      <c r="F247" s="21">
        <v>5</v>
      </c>
      <c r="G247" s="21">
        <v>6</v>
      </c>
      <c r="H247" s="19">
        <v>5099.2</v>
      </c>
      <c r="I247" s="19">
        <v>5099.2</v>
      </c>
      <c r="J247" s="19">
        <v>2584.7</v>
      </c>
      <c r="K247" s="39">
        <v>302</v>
      </c>
      <c r="L247" s="19" t="s">
        <v>435</v>
      </c>
      <c r="M247" s="27">
        <v>4800437.87</v>
      </c>
      <c r="N247" s="27"/>
      <c r="O247" s="27"/>
      <c r="P247" s="27"/>
      <c r="Q247" s="27">
        <v>4800437.87</v>
      </c>
      <c r="R247" s="19">
        <f t="shared" si="23"/>
        <v>941.4099996077816</v>
      </c>
      <c r="S247" s="19">
        <v>14736.15</v>
      </c>
      <c r="T247" s="19" t="s">
        <v>756</v>
      </c>
      <c r="U247" s="160">
        <v>6.3</v>
      </c>
    </row>
    <row r="248" spans="1:21" s="15" customFormat="1" ht="45">
      <c r="A248" s="126">
        <v>178</v>
      </c>
      <c r="B248" s="38" t="s">
        <v>1211</v>
      </c>
      <c r="C248" s="21">
        <v>1980</v>
      </c>
      <c r="D248" s="19"/>
      <c r="E248" s="21" t="s">
        <v>1326</v>
      </c>
      <c r="F248" s="21">
        <v>6</v>
      </c>
      <c r="G248" s="21">
        <v>9</v>
      </c>
      <c r="H248" s="27">
        <v>12956.6</v>
      </c>
      <c r="I248" s="27">
        <v>12956.6</v>
      </c>
      <c r="J248" s="27">
        <v>10802.2</v>
      </c>
      <c r="K248" s="39">
        <v>590</v>
      </c>
      <c r="L248" s="14" t="s">
        <v>1518</v>
      </c>
      <c r="M248" s="27">
        <v>10800000</v>
      </c>
      <c r="N248" s="27"/>
      <c r="O248" s="27"/>
      <c r="P248" s="27"/>
      <c r="Q248" s="27">
        <v>10800000</v>
      </c>
      <c r="R248" s="19">
        <f t="shared" si="23"/>
        <v>833.5520121019402</v>
      </c>
      <c r="S248" s="19">
        <v>14736.15</v>
      </c>
      <c r="T248" s="19" t="s">
        <v>756</v>
      </c>
      <c r="U248" s="160">
        <v>6.3</v>
      </c>
    </row>
    <row r="249" spans="1:21" s="15" customFormat="1" ht="15">
      <c r="A249" s="126"/>
      <c r="B249" s="159" t="s">
        <v>541</v>
      </c>
      <c r="C249" s="14"/>
      <c r="D249" s="14"/>
      <c r="E249" s="14"/>
      <c r="F249" s="14"/>
      <c r="G249" s="14"/>
      <c r="H249" s="28">
        <f>SUM(H223:H248)</f>
        <v>86879.67000000001</v>
      </c>
      <c r="I249" s="28">
        <f>SUM(I223:I248)</f>
        <v>86879.67000000001</v>
      </c>
      <c r="J249" s="28">
        <f>SUM(J223:J248)</f>
        <v>45656.83</v>
      </c>
      <c r="K249" s="233">
        <f>SUM(K223:K248)</f>
        <v>4662</v>
      </c>
      <c r="L249" s="28"/>
      <c r="M249" s="28">
        <f>SUM(M223:M248)</f>
        <v>178053586.7</v>
      </c>
      <c r="N249" s="28"/>
      <c r="O249" s="28"/>
      <c r="P249" s="28"/>
      <c r="Q249" s="28">
        <f>SUM(Q223:Q248)</f>
        <v>178053586.7</v>
      </c>
      <c r="R249" s="20">
        <f t="shared" si="23"/>
        <v>2049.4275208457852</v>
      </c>
      <c r="S249" s="19"/>
      <c r="T249" s="18"/>
      <c r="U249" s="160"/>
    </row>
    <row r="250" spans="1:21" s="15" customFormat="1" ht="14.25">
      <c r="A250" s="275" t="s">
        <v>1499</v>
      </c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7"/>
      <c r="R250" s="276"/>
      <c r="S250" s="276"/>
      <c r="T250" s="276"/>
      <c r="U250" s="278"/>
    </row>
    <row r="251" spans="1:21" s="15" customFormat="1" ht="45">
      <c r="A251" s="126">
        <v>179</v>
      </c>
      <c r="B251" s="38" t="s">
        <v>1339</v>
      </c>
      <c r="C251" s="21">
        <v>1958</v>
      </c>
      <c r="D251" s="21">
        <v>2015</v>
      </c>
      <c r="E251" s="19" t="s">
        <v>733</v>
      </c>
      <c r="F251" s="21">
        <v>2</v>
      </c>
      <c r="G251" s="21">
        <v>2</v>
      </c>
      <c r="H251" s="27">
        <v>293.24</v>
      </c>
      <c r="I251" s="27">
        <v>273.12</v>
      </c>
      <c r="J251" s="27">
        <v>198.12</v>
      </c>
      <c r="K251" s="39">
        <v>9</v>
      </c>
      <c r="L251" s="19" t="s">
        <v>1321</v>
      </c>
      <c r="M251" s="27">
        <v>600296.54</v>
      </c>
      <c r="N251" s="27"/>
      <c r="O251" s="27"/>
      <c r="P251" s="27"/>
      <c r="Q251" s="27">
        <v>600296.54</v>
      </c>
      <c r="R251" s="19">
        <f>M251/I251</f>
        <v>2197.9223052138254</v>
      </c>
      <c r="S251" s="19">
        <v>14736.15</v>
      </c>
      <c r="T251" s="19" t="s">
        <v>756</v>
      </c>
      <c r="U251" s="160">
        <v>6.3</v>
      </c>
    </row>
    <row r="252" spans="1:21" s="15" customFormat="1" ht="75">
      <c r="A252" s="126">
        <v>180</v>
      </c>
      <c r="B252" s="38" t="s">
        <v>1212</v>
      </c>
      <c r="C252" s="21">
        <v>1970</v>
      </c>
      <c r="D252" s="19"/>
      <c r="E252" s="19" t="s">
        <v>733</v>
      </c>
      <c r="F252" s="21">
        <v>5</v>
      </c>
      <c r="G252" s="21">
        <v>4</v>
      </c>
      <c r="H252" s="27">
        <v>3439</v>
      </c>
      <c r="I252" s="27">
        <v>3194.8</v>
      </c>
      <c r="J252" s="27">
        <v>2501.53</v>
      </c>
      <c r="K252" s="39">
        <v>90</v>
      </c>
      <c r="L252" s="19" t="s">
        <v>135</v>
      </c>
      <c r="M252" s="27">
        <v>7824831.95</v>
      </c>
      <c r="N252" s="27"/>
      <c r="O252" s="27"/>
      <c r="P252" s="27"/>
      <c r="Q252" s="27">
        <v>7824831.95</v>
      </c>
      <c r="R252" s="19">
        <f aca="true" t="shared" si="24" ref="R252:R259">M252/I252</f>
        <v>2449.2399993739828</v>
      </c>
      <c r="S252" s="19">
        <v>14736.15</v>
      </c>
      <c r="T252" s="19" t="s">
        <v>756</v>
      </c>
      <c r="U252" s="160">
        <v>6.3</v>
      </c>
    </row>
    <row r="253" spans="1:21" s="15" customFormat="1" ht="45">
      <c r="A253" s="126">
        <v>181</v>
      </c>
      <c r="B253" s="38" t="s">
        <v>288</v>
      </c>
      <c r="C253" s="21">
        <v>1962</v>
      </c>
      <c r="D253" s="19"/>
      <c r="E253" s="19" t="s">
        <v>733</v>
      </c>
      <c r="F253" s="21">
        <v>2</v>
      </c>
      <c r="G253" s="21">
        <v>2</v>
      </c>
      <c r="H253" s="27">
        <v>576.09</v>
      </c>
      <c r="I253" s="27">
        <v>516.09</v>
      </c>
      <c r="J253" s="27">
        <v>375.14</v>
      </c>
      <c r="K253" s="39">
        <v>54</v>
      </c>
      <c r="L253" s="19" t="s">
        <v>1321</v>
      </c>
      <c r="M253" s="27">
        <v>1217259.5999999999</v>
      </c>
      <c r="N253" s="27"/>
      <c r="O253" s="27"/>
      <c r="P253" s="27"/>
      <c r="Q253" s="27">
        <v>1217259.5999999999</v>
      </c>
      <c r="R253" s="19">
        <f t="shared" si="24"/>
        <v>2358.6188455501942</v>
      </c>
      <c r="S253" s="19">
        <v>14736.15</v>
      </c>
      <c r="T253" s="19" t="s">
        <v>756</v>
      </c>
      <c r="U253" s="160">
        <v>6.3</v>
      </c>
    </row>
    <row r="254" spans="1:21" s="15" customFormat="1" ht="45">
      <c r="A254" s="126">
        <v>182</v>
      </c>
      <c r="B254" s="38" t="s">
        <v>347</v>
      </c>
      <c r="C254" s="21">
        <v>1989</v>
      </c>
      <c r="D254" s="19"/>
      <c r="E254" s="19" t="s">
        <v>733</v>
      </c>
      <c r="F254" s="21">
        <v>2</v>
      </c>
      <c r="G254" s="21">
        <v>2</v>
      </c>
      <c r="H254" s="27">
        <v>650.53</v>
      </c>
      <c r="I254" s="27">
        <v>578.73</v>
      </c>
      <c r="J254" s="27">
        <v>479.06</v>
      </c>
      <c r="K254" s="39">
        <v>21</v>
      </c>
      <c r="L254" s="19" t="s">
        <v>1321</v>
      </c>
      <c r="M254" s="27">
        <v>1385687.0399999998</v>
      </c>
      <c r="N254" s="27"/>
      <c r="O254" s="27"/>
      <c r="P254" s="27"/>
      <c r="Q254" s="27">
        <v>1385687.0399999998</v>
      </c>
      <c r="R254" s="19">
        <f t="shared" si="24"/>
        <v>2394.358405474055</v>
      </c>
      <c r="S254" s="19">
        <v>14736.15</v>
      </c>
      <c r="T254" s="19" t="s">
        <v>756</v>
      </c>
      <c r="U254" s="160">
        <v>6.3</v>
      </c>
    </row>
    <row r="255" spans="1:21" s="15" customFormat="1" ht="75">
      <c r="A255" s="126">
        <v>183</v>
      </c>
      <c r="B255" s="38" t="s">
        <v>289</v>
      </c>
      <c r="C255" s="21">
        <v>1967</v>
      </c>
      <c r="D255" s="19"/>
      <c r="E255" s="19" t="s">
        <v>733</v>
      </c>
      <c r="F255" s="21">
        <v>4</v>
      </c>
      <c r="G255" s="21">
        <v>3</v>
      </c>
      <c r="H255" s="27">
        <v>2399.94</v>
      </c>
      <c r="I255" s="27">
        <v>2246.94</v>
      </c>
      <c r="J255" s="27">
        <v>1916.69</v>
      </c>
      <c r="K255" s="39">
        <v>75</v>
      </c>
      <c r="L255" s="19" t="s">
        <v>136</v>
      </c>
      <c r="M255" s="27">
        <v>5503295.33</v>
      </c>
      <c r="N255" s="27"/>
      <c r="O255" s="27"/>
      <c r="P255" s="27"/>
      <c r="Q255" s="27">
        <v>5503295.33</v>
      </c>
      <c r="R255" s="19">
        <f t="shared" si="24"/>
        <v>2449.2400019582187</v>
      </c>
      <c r="S255" s="19">
        <v>14736.15</v>
      </c>
      <c r="T255" s="19" t="s">
        <v>756</v>
      </c>
      <c r="U255" s="160">
        <v>6.3</v>
      </c>
    </row>
    <row r="256" spans="1:21" s="15" customFormat="1" ht="90">
      <c r="A256" s="126">
        <v>184</v>
      </c>
      <c r="B256" s="38" t="s">
        <v>290</v>
      </c>
      <c r="C256" s="21">
        <v>1960</v>
      </c>
      <c r="D256" s="19"/>
      <c r="E256" s="19" t="s">
        <v>291</v>
      </c>
      <c r="F256" s="21">
        <v>2</v>
      </c>
      <c r="G256" s="21">
        <v>1</v>
      </c>
      <c r="H256" s="27">
        <v>298.36</v>
      </c>
      <c r="I256" s="27">
        <v>274.76</v>
      </c>
      <c r="J256" s="27">
        <v>274.76</v>
      </c>
      <c r="K256" s="39">
        <v>10</v>
      </c>
      <c r="L256" s="19" t="s">
        <v>137</v>
      </c>
      <c r="M256" s="27">
        <v>817924.8</v>
      </c>
      <c r="N256" s="27"/>
      <c r="O256" s="27"/>
      <c r="P256" s="27"/>
      <c r="Q256" s="27">
        <v>817924.8</v>
      </c>
      <c r="R256" s="19">
        <f t="shared" si="24"/>
        <v>2976.869995632552</v>
      </c>
      <c r="S256" s="19">
        <v>14736.15</v>
      </c>
      <c r="T256" s="19" t="s">
        <v>756</v>
      </c>
      <c r="U256" s="160">
        <v>6.3</v>
      </c>
    </row>
    <row r="257" spans="1:21" s="15" customFormat="1" ht="45">
      <c r="A257" s="126">
        <v>185</v>
      </c>
      <c r="B257" s="38" t="s">
        <v>292</v>
      </c>
      <c r="C257" s="21">
        <v>1957</v>
      </c>
      <c r="D257" s="21">
        <v>2015</v>
      </c>
      <c r="E257" s="19" t="s">
        <v>733</v>
      </c>
      <c r="F257" s="21">
        <v>2</v>
      </c>
      <c r="G257" s="21">
        <v>2</v>
      </c>
      <c r="H257" s="27">
        <v>776.86</v>
      </c>
      <c r="I257" s="27">
        <v>704.86</v>
      </c>
      <c r="J257" s="27">
        <v>466.76</v>
      </c>
      <c r="K257" s="39">
        <v>19</v>
      </c>
      <c r="L257" s="19" t="s">
        <v>1321</v>
      </c>
      <c r="M257" s="27">
        <v>1560912</v>
      </c>
      <c r="N257" s="27"/>
      <c r="O257" s="27"/>
      <c r="P257" s="27"/>
      <c r="Q257" s="27">
        <v>1560912</v>
      </c>
      <c r="R257" s="19">
        <f t="shared" si="24"/>
        <v>2214.4993332009194</v>
      </c>
      <c r="S257" s="19">
        <v>14736.15</v>
      </c>
      <c r="T257" s="19" t="s">
        <v>756</v>
      </c>
      <c r="U257" s="160">
        <v>6.3</v>
      </c>
    </row>
    <row r="258" spans="1:21" s="15" customFormat="1" ht="45">
      <c r="A258" s="126">
        <v>186</v>
      </c>
      <c r="B258" s="38" t="s">
        <v>293</v>
      </c>
      <c r="C258" s="21">
        <v>1957</v>
      </c>
      <c r="D258" s="21">
        <v>2015</v>
      </c>
      <c r="E258" s="19" t="s">
        <v>733</v>
      </c>
      <c r="F258" s="21">
        <v>2</v>
      </c>
      <c r="G258" s="21">
        <v>2</v>
      </c>
      <c r="H258" s="27">
        <v>685.5</v>
      </c>
      <c r="I258" s="27">
        <v>613.1</v>
      </c>
      <c r="J258" s="27">
        <v>354.5</v>
      </c>
      <c r="K258" s="39">
        <v>11</v>
      </c>
      <c r="L258" s="19" t="s">
        <v>1321</v>
      </c>
      <c r="M258" s="27">
        <v>1560912</v>
      </c>
      <c r="N258" s="27"/>
      <c r="O258" s="27"/>
      <c r="P258" s="27"/>
      <c r="Q258" s="27">
        <v>1560912</v>
      </c>
      <c r="R258" s="19">
        <f t="shared" si="24"/>
        <v>2545.9337791551134</v>
      </c>
      <c r="S258" s="19">
        <v>14736.15</v>
      </c>
      <c r="T258" s="19" t="s">
        <v>756</v>
      </c>
      <c r="U258" s="160">
        <v>6.3</v>
      </c>
    </row>
    <row r="259" spans="1:21" s="15" customFormat="1" ht="45">
      <c r="A259" s="126">
        <v>187</v>
      </c>
      <c r="B259" s="38" t="s">
        <v>294</v>
      </c>
      <c r="C259" s="21">
        <v>1960</v>
      </c>
      <c r="D259" s="21">
        <v>2008</v>
      </c>
      <c r="E259" s="19" t="s">
        <v>733</v>
      </c>
      <c r="F259" s="21">
        <v>2</v>
      </c>
      <c r="G259" s="21">
        <v>1</v>
      </c>
      <c r="H259" s="27">
        <v>283.65</v>
      </c>
      <c r="I259" s="27">
        <v>262.41</v>
      </c>
      <c r="J259" s="27">
        <v>241.17</v>
      </c>
      <c r="K259" s="39">
        <v>18</v>
      </c>
      <c r="L259" s="19" t="s">
        <v>177</v>
      </c>
      <c r="M259" s="27">
        <v>746559.03</v>
      </c>
      <c r="N259" s="27"/>
      <c r="O259" s="27"/>
      <c r="P259" s="27"/>
      <c r="Q259" s="27">
        <v>746559.03</v>
      </c>
      <c r="R259" s="19">
        <f t="shared" si="24"/>
        <v>2845.00983194238</v>
      </c>
      <c r="S259" s="19">
        <v>14736.15</v>
      </c>
      <c r="T259" s="19" t="s">
        <v>756</v>
      </c>
      <c r="U259" s="160">
        <v>6.3</v>
      </c>
    </row>
    <row r="260" spans="1:21" s="15" customFormat="1" ht="15">
      <c r="A260" s="126"/>
      <c r="B260" s="159" t="s">
        <v>1084</v>
      </c>
      <c r="C260" s="106"/>
      <c r="D260" s="106"/>
      <c r="E260" s="107"/>
      <c r="F260" s="106"/>
      <c r="G260" s="106"/>
      <c r="H260" s="93">
        <f>SUM(H251:H259)</f>
        <v>9403.169999999998</v>
      </c>
      <c r="I260" s="93">
        <f aca="true" t="shared" si="25" ref="I260:Q260">SUM(I251:I259)</f>
        <v>8664.81</v>
      </c>
      <c r="J260" s="93">
        <f t="shared" si="25"/>
        <v>6807.7300000000005</v>
      </c>
      <c r="K260" s="93">
        <f t="shared" si="25"/>
        <v>307</v>
      </c>
      <c r="L260" s="93"/>
      <c r="M260" s="93">
        <f t="shared" si="25"/>
        <v>21217678.29</v>
      </c>
      <c r="N260" s="93"/>
      <c r="O260" s="93"/>
      <c r="P260" s="93"/>
      <c r="Q260" s="93">
        <f t="shared" si="25"/>
        <v>21217678.29</v>
      </c>
      <c r="R260" s="20">
        <f>M260/I260</f>
        <v>2448.718239638261</v>
      </c>
      <c r="S260" s="19"/>
      <c r="T260" s="18"/>
      <c r="U260" s="160"/>
    </row>
    <row r="261" spans="1:21" s="15" customFormat="1" ht="14.25">
      <c r="A261" s="275" t="s">
        <v>769</v>
      </c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7"/>
      <c r="R261" s="276"/>
      <c r="S261" s="276"/>
      <c r="T261" s="276"/>
      <c r="U261" s="278"/>
    </row>
    <row r="262" spans="1:21" s="15" customFormat="1" ht="105">
      <c r="A262" s="126">
        <v>188</v>
      </c>
      <c r="B262" s="38" t="s">
        <v>348</v>
      </c>
      <c r="C262" s="21" t="s">
        <v>948</v>
      </c>
      <c r="D262" s="21">
        <v>2016</v>
      </c>
      <c r="E262" s="19" t="s">
        <v>733</v>
      </c>
      <c r="F262" s="21" t="s">
        <v>1485</v>
      </c>
      <c r="G262" s="21" t="s">
        <v>1485</v>
      </c>
      <c r="H262" s="27">
        <v>3341</v>
      </c>
      <c r="I262" s="27">
        <v>3037</v>
      </c>
      <c r="J262" s="27">
        <v>2720.5</v>
      </c>
      <c r="K262" s="39">
        <v>158</v>
      </c>
      <c r="L262" s="19" t="s">
        <v>1508</v>
      </c>
      <c r="M262" s="27">
        <f>N262+O262+P262+Q262</f>
        <v>5360630</v>
      </c>
      <c r="N262" s="27"/>
      <c r="O262" s="27"/>
      <c r="P262" s="27"/>
      <c r="Q262" s="27">
        <v>5360630</v>
      </c>
      <c r="R262" s="27">
        <f aca="true" t="shared" si="26" ref="R262:R323">M262/I262</f>
        <v>1765.1070135001646</v>
      </c>
      <c r="S262" s="19">
        <v>14736.15</v>
      </c>
      <c r="T262" s="14" t="s">
        <v>756</v>
      </c>
      <c r="U262" s="160">
        <v>6.3</v>
      </c>
    </row>
    <row r="263" spans="1:21" s="15" customFormat="1" ht="45">
      <c r="A263" s="126">
        <v>189</v>
      </c>
      <c r="B263" s="38" t="s">
        <v>1517</v>
      </c>
      <c r="C263" s="21" t="s">
        <v>950</v>
      </c>
      <c r="D263" s="21">
        <v>2015</v>
      </c>
      <c r="E263" s="19" t="s">
        <v>733</v>
      </c>
      <c r="F263" s="21" t="s">
        <v>1491</v>
      </c>
      <c r="G263" s="21" t="s">
        <v>1491</v>
      </c>
      <c r="H263" s="27">
        <v>361.8</v>
      </c>
      <c r="I263" s="27">
        <v>361.8</v>
      </c>
      <c r="J263" s="27">
        <v>361.8</v>
      </c>
      <c r="K263" s="39">
        <v>19</v>
      </c>
      <c r="L263" s="19" t="s">
        <v>743</v>
      </c>
      <c r="M263" s="27">
        <f aca="true" t="shared" si="27" ref="M263:M325">N263+O263+P263+Q263</f>
        <v>190896.53</v>
      </c>
      <c r="N263" s="27"/>
      <c r="O263" s="27"/>
      <c r="P263" s="27"/>
      <c r="Q263" s="27">
        <v>190896.53</v>
      </c>
      <c r="R263" s="27">
        <f t="shared" si="26"/>
        <v>527.6299889441681</v>
      </c>
      <c r="S263" s="19">
        <v>14736.15</v>
      </c>
      <c r="T263" s="14" t="s">
        <v>756</v>
      </c>
      <c r="U263" s="160">
        <v>6.3</v>
      </c>
    </row>
    <row r="264" spans="1:21" s="15" customFormat="1" ht="180">
      <c r="A264" s="126">
        <v>190</v>
      </c>
      <c r="B264" s="38" t="s">
        <v>1495</v>
      </c>
      <c r="C264" s="18" t="s">
        <v>951</v>
      </c>
      <c r="D264" s="21">
        <v>2017</v>
      </c>
      <c r="E264" s="18" t="s">
        <v>1326</v>
      </c>
      <c r="F264" s="18" t="s">
        <v>1486</v>
      </c>
      <c r="G264" s="18" t="s">
        <v>1488</v>
      </c>
      <c r="H264" s="27">
        <v>5866.9</v>
      </c>
      <c r="I264" s="27">
        <v>5261.3</v>
      </c>
      <c r="J264" s="27">
        <v>5010</v>
      </c>
      <c r="K264" s="39">
        <v>234</v>
      </c>
      <c r="L264" s="18" t="s">
        <v>1173</v>
      </c>
      <c r="M264" s="27">
        <f t="shared" si="27"/>
        <v>16747473.97</v>
      </c>
      <c r="N264" s="27"/>
      <c r="O264" s="27"/>
      <c r="P264" s="27"/>
      <c r="Q264" s="27">
        <v>16747473.97</v>
      </c>
      <c r="R264" s="27">
        <f t="shared" si="26"/>
        <v>3183.143704027522</v>
      </c>
      <c r="S264" s="19">
        <v>14736.15</v>
      </c>
      <c r="T264" s="14" t="s">
        <v>756</v>
      </c>
      <c r="U264" s="160">
        <v>6.3</v>
      </c>
    </row>
    <row r="265" spans="1:21" s="15" customFormat="1" ht="45">
      <c r="A265" s="126">
        <v>191</v>
      </c>
      <c r="B265" s="38" t="s">
        <v>1494</v>
      </c>
      <c r="C265" s="18" t="s">
        <v>952</v>
      </c>
      <c r="D265" s="21"/>
      <c r="E265" s="19" t="s">
        <v>733</v>
      </c>
      <c r="F265" s="18" t="s">
        <v>1482</v>
      </c>
      <c r="G265" s="18" t="s">
        <v>1483</v>
      </c>
      <c r="H265" s="27">
        <v>4423.7</v>
      </c>
      <c r="I265" s="27">
        <v>3804.6</v>
      </c>
      <c r="J265" s="27">
        <v>3521.9</v>
      </c>
      <c r="K265" s="39">
        <v>173</v>
      </c>
      <c r="L265" s="18" t="s">
        <v>1329</v>
      </c>
      <c r="M265" s="27">
        <f t="shared" si="27"/>
        <v>2023993.0499999998</v>
      </c>
      <c r="N265" s="37"/>
      <c r="O265" s="37"/>
      <c r="P265" s="37"/>
      <c r="Q265" s="27">
        <v>2023993.0499999998</v>
      </c>
      <c r="R265" s="27">
        <f t="shared" si="26"/>
        <v>531.9857672291437</v>
      </c>
      <c r="S265" s="19">
        <v>14736.15</v>
      </c>
      <c r="T265" s="14" t="s">
        <v>756</v>
      </c>
      <c r="U265" s="160">
        <v>6.3</v>
      </c>
    </row>
    <row r="266" spans="1:21" s="15" customFormat="1" ht="105">
      <c r="A266" s="126">
        <v>192</v>
      </c>
      <c r="B266" s="38" t="s">
        <v>989</v>
      </c>
      <c r="C266" s="18" t="s">
        <v>990</v>
      </c>
      <c r="D266" s="21">
        <v>2015</v>
      </c>
      <c r="E266" s="19" t="s">
        <v>733</v>
      </c>
      <c r="F266" s="18" t="s">
        <v>1487</v>
      </c>
      <c r="G266" s="18" t="s">
        <v>1491</v>
      </c>
      <c r="H266" s="27">
        <v>1248.3</v>
      </c>
      <c r="I266" s="27">
        <v>1112</v>
      </c>
      <c r="J266" s="27">
        <v>1112</v>
      </c>
      <c r="K266" s="39">
        <v>35</v>
      </c>
      <c r="L266" s="18" t="s">
        <v>949</v>
      </c>
      <c r="M266" s="27">
        <f t="shared" si="27"/>
        <v>2244055</v>
      </c>
      <c r="N266" s="37"/>
      <c r="O266" s="37"/>
      <c r="P266" s="37"/>
      <c r="Q266" s="27">
        <v>2244055</v>
      </c>
      <c r="R266" s="27">
        <f t="shared" si="26"/>
        <v>2018.035071942446</v>
      </c>
      <c r="S266" s="19">
        <v>14736.15</v>
      </c>
      <c r="T266" s="14" t="s">
        <v>756</v>
      </c>
      <c r="U266" s="160">
        <v>6.3</v>
      </c>
    </row>
    <row r="267" spans="1:21" s="15" customFormat="1" ht="45">
      <c r="A267" s="126">
        <v>193</v>
      </c>
      <c r="B267" s="38" t="s">
        <v>991</v>
      </c>
      <c r="C267" s="18" t="s">
        <v>992</v>
      </c>
      <c r="D267" s="21"/>
      <c r="E267" s="19" t="s">
        <v>733</v>
      </c>
      <c r="F267" s="18" t="s">
        <v>1486</v>
      </c>
      <c r="G267" s="18" t="s">
        <v>1487</v>
      </c>
      <c r="H267" s="27">
        <v>2692.9</v>
      </c>
      <c r="I267" s="27">
        <v>2467.9</v>
      </c>
      <c r="J267" s="27">
        <v>2212.8</v>
      </c>
      <c r="K267" s="39">
        <v>138</v>
      </c>
      <c r="L267" s="19" t="s">
        <v>743</v>
      </c>
      <c r="M267" s="27">
        <f t="shared" si="27"/>
        <v>1302138.08</v>
      </c>
      <c r="N267" s="37"/>
      <c r="O267" s="37"/>
      <c r="P267" s="37"/>
      <c r="Q267" s="27">
        <v>1302138.08</v>
      </c>
      <c r="R267" s="27">
        <f t="shared" si="26"/>
        <v>527.6300012156084</v>
      </c>
      <c r="S267" s="19">
        <v>14736.15</v>
      </c>
      <c r="T267" s="14" t="s">
        <v>756</v>
      </c>
      <c r="U267" s="160">
        <v>6.3</v>
      </c>
    </row>
    <row r="268" spans="1:21" s="15" customFormat="1" ht="105">
      <c r="A268" s="126">
        <v>194</v>
      </c>
      <c r="B268" s="38" t="s">
        <v>993</v>
      </c>
      <c r="C268" s="18">
        <v>1930</v>
      </c>
      <c r="D268" s="21"/>
      <c r="E268" s="19" t="s">
        <v>733</v>
      </c>
      <c r="F268" s="18">
        <v>3</v>
      </c>
      <c r="G268" s="18">
        <v>3</v>
      </c>
      <c r="H268" s="27">
        <v>1366.2</v>
      </c>
      <c r="I268" s="27">
        <v>1240.2</v>
      </c>
      <c r="J268" s="27">
        <v>950.57</v>
      </c>
      <c r="K268" s="39">
        <v>36</v>
      </c>
      <c r="L268" s="18" t="s">
        <v>1508</v>
      </c>
      <c r="M268" s="27">
        <f t="shared" si="27"/>
        <v>2451610.8</v>
      </c>
      <c r="N268" s="37"/>
      <c r="O268" s="37"/>
      <c r="P268" s="37"/>
      <c r="Q268" s="27">
        <v>2451610.8</v>
      </c>
      <c r="R268" s="27">
        <f t="shared" si="26"/>
        <v>1976.786647314949</v>
      </c>
      <c r="S268" s="19">
        <v>14736.15</v>
      </c>
      <c r="T268" s="14" t="s">
        <v>756</v>
      </c>
      <c r="U268" s="160">
        <v>6.3</v>
      </c>
    </row>
    <row r="269" spans="1:21" s="15" customFormat="1" ht="90">
      <c r="A269" s="126">
        <v>195</v>
      </c>
      <c r="B269" s="38" t="s">
        <v>994</v>
      </c>
      <c r="C269" s="18">
        <v>1973</v>
      </c>
      <c r="D269" s="21">
        <v>2008</v>
      </c>
      <c r="E269" s="19" t="s">
        <v>733</v>
      </c>
      <c r="F269" s="18">
        <v>9</v>
      </c>
      <c r="G269" s="18">
        <v>1</v>
      </c>
      <c r="H269" s="27">
        <v>3065.5</v>
      </c>
      <c r="I269" s="27">
        <v>1708.5</v>
      </c>
      <c r="J269" s="27">
        <v>1474.8</v>
      </c>
      <c r="K269" s="39">
        <v>135</v>
      </c>
      <c r="L269" s="18" t="s">
        <v>1174</v>
      </c>
      <c r="M269" s="27">
        <f t="shared" si="27"/>
        <v>2240065.61</v>
      </c>
      <c r="N269" s="37"/>
      <c r="O269" s="37"/>
      <c r="P269" s="37"/>
      <c r="Q269" s="27">
        <v>2240065.61</v>
      </c>
      <c r="R269" s="27">
        <f t="shared" si="26"/>
        <v>1311.1300029265437</v>
      </c>
      <c r="S269" s="19">
        <v>14736.15</v>
      </c>
      <c r="T269" s="14" t="s">
        <v>756</v>
      </c>
      <c r="U269" s="160">
        <v>6.3</v>
      </c>
    </row>
    <row r="270" spans="1:21" s="15" customFormat="1" ht="90">
      <c r="A270" s="126">
        <v>196</v>
      </c>
      <c r="B270" s="38" t="s">
        <v>995</v>
      </c>
      <c r="C270" s="18">
        <v>1973</v>
      </c>
      <c r="D270" s="21">
        <v>2008</v>
      </c>
      <c r="E270" s="19" t="s">
        <v>733</v>
      </c>
      <c r="F270" s="18">
        <v>9</v>
      </c>
      <c r="G270" s="18">
        <v>1</v>
      </c>
      <c r="H270" s="27">
        <v>1556.97</v>
      </c>
      <c r="I270" s="27">
        <v>1556.97</v>
      </c>
      <c r="J270" s="27">
        <v>1503.69</v>
      </c>
      <c r="K270" s="39">
        <v>103</v>
      </c>
      <c r="L270" s="18" t="s">
        <v>1175</v>
      </c>
      <c r="M270" s="27">
        <f t="shared" si="27"/>
        <v>2041390.08</v>
      </c>
      <c r="N270" s="37"/>
      <c r="O270" s="37"/>
      <c r="P270" s="37"/>
      <c r="Q270" s="27">
        <v>2041390.08</v>
      </c>
      <c r="R270" s="27">
        <f t="shared" si="26"/>
        <v>1311.1300025048652</v>
      </c>
      <c r="S270" s="19">
        <v>14736.15</v>
      </c>
      <c r="T270" s="14" t="s">
        <v>756</v>
      </c>
      <c r="U270" s="160">
        <v>6.3</v>
      </c>
    </row>
    <row r="271" spans="1:21" s="15" customFormat="1" ht="90">
      <c r="A271" s="126">
        <v>197</v>
      </c>
      <c r="B271" s="38" t="s">
        <v>996</v>
      </c>
      <c r="C271" s="18">
        <v>1973</v>
      </c>
      <c r="D271" s="21">
        <v>2008</v>
      </c>
      <c r="E271" s="19" t="s">
        <v>733</v>
      </c>
      <c r="F271" s="18">
        <v>9</v>
      </c>
      <c r="G271" s="18">
        <v>1</v>
      </c>
      <c r="H271" s="27">
        <v>1653.85</v>
      </c>
      <c r="I271" s="27">
        <v>1653.85</v>
      </c>
      <c r="J271" s="27">
        <v>1354.95</v>
      </c>
      <c r="K271" s="39">
        <v>168</v>
      </c>
      <c r="L271" s="18" t="s">
        <v>113</v>
      </c>
      <c r="M271" s="27">
        <f t="shared" si="27"/>
        <v>2168412.35</v>
      </c>
      <c r="N271" s="37"/>
      <c r="O271" s="37"/>
      <c r="P271" s="37"/>
      <c r="Q271" s="27">
        <v>2168412.35</v>
      </c>
      <c r="R271" s="27">
        <f t="shared" si="26"/>
        <v>1311.1299996976752</v>
      </c>
      <c r="S271" s="19">
        <v>14736.15</v>
      </c>
      <c r="T271" s="14" t="s">
        <v>756</v>
      </c>
      <c r="U271" s="160">
        <v>6.3</v>
      </c>
    </row>
    <row r="272" spans="1:21" s="210" customFormat="1" ht="90">
      <c r="A272" s="126">
        <v>198</v>
      </c>
      <c r="B272" s="38" t="s">
        <v>997</v>
      </c>
      <c r="C272" s="18">
        <v>1973</v>
      </c>
      <c r="D272" s="21">
        <v>2008</v>
      </c>
      <c r="E272" s="19" t="s">
        <v>733</v>
      </c>
      <c r="F272" s="18">
        <v>9</v>
      </c>
      <c r="G272" s="18">
        <v>1</v>
      </c>
      <c r="H272" s="27">
        <v>1272.2</v>
      </c>
      <c r="I272" s="27">
        <v>1272.2</v>
      </c>
      <c r="J272" s="27">
        <v>1153.4</v>
      </c>
      <c r="K272" s="39">
        <v>103</v>
      </c>
      <c r="L272" s="18" t="s">
        <v>1174</v>
      </c>
      <c r="M272" s="27">
        <f t="shared" si="27"/>
        <v>1668019.59</v>
      </c>
      <c r="N272" s="37"/>
      <c r="O272" s="37"/>
      <c r="P272" s="37"/>
      <c r="Q272" s="27">
        <v>1668019.59</v>
      </c>
      <c r="R272" s="27">
        <f t="shared" si="26"/>
        <v>1311.1300031441597</v>
      </c>
      <c r="S272" s="19">
        <v>14736.15</v>
      </c>
      <c r="T272" s="14" t="s">
        <v>756</v>
      </c>
      <c r="U272" s="160">
        <v>6.3</v>
      </c>
    </row>
    <row r="273" spans="1:21" ht="90">
      <c r="A273" s="126">
        <v>199</v>
      </c>
      <c r="B273" s="38" t="s">
        <v>998</v>
      </c>
      <c r="C273" s="18">
        <v>1973</v>
      </c>
      <c r="D273" s="21">
        <v>2008</v>
      </c>
      <c r="E273" s="19" t="s">
        <v>733</v>
      </c>
      <c r="F273" s="18">
        <v>9</v>
      </c>
      <c r="G273" s="18">
        <v>1</v>
      </c>
      <c r="H273" s="27">
        <v>1761.72</v>
      </c>
      <c r="I273" s="27">
        <v>1761.72</v>
      </c>
      <c r="J273" s="27">
        <v>1536.18</v>
      </c>
      <c r="K273" s="39">
        <v>124</v>
      </c>
      <c r="L273" s="18" t="s">
        <v>1174</v>
      </c>
      <c r="M273" s="27">
        <f t="shared" si="27"/>
        <v>2309843.94</v>
      </c>
      <c r="N273" s="37"/>
      <c r="O273" s="37"/>
      <c r="P273" s="37"/>
      <c r="Q273" s="27">
        <v>2309843.94</v>
      </c>
      <c r="R273" s="27">
        <f t="shared" si="26"/>
        <v>1311.1299979565424</v>
      </c>
      <c r="S273" s="19">
        <v>14736.15</v>
      </c>
      <c r="T273" s="14" t="s">
        <v>756</v>
      </c>
      <c r="U273" s="160">
        <v>6.3</v>
      </c>
    </row>
    <row r="274" spans="1:21" ht="90">
      <c r="A274" s="126">
        <v>200</v>
      </c>
      <c r="B274" s="38" t="s">
        <v>999</v>
      </c>
      <c r="C274" s="18">
        <v>1973</v>
      </c>
      <c r="D274" s="21">
        <v>2008</v>
      </c>
      <c r="E274" s="19" t="s">
        <v>733</v>
      </c>
      <c r="F274" s="18">
        <v>9</v>
      </c>
      <c r="G274" s="18">
        <v>1</v>
      </c>
      <c r="H274" s="27">
        <v>1850.3</v>
      </c>
      <c r="I274" s="27">
        <v>1850.3</v>
      </c>
      <c r="J274" s="27">
        <v>1483.9</v>
      </c>
      <c r="K274" s="39">
        <v>100</v>
      </c>
      <c r="L274" s="18" t="s">
        <v>1174</v>
      </c>
      <c r="M274" s="27">
        <f t="shared" si="27"/>
        <v>2425983.84</v>
      </c>
      <c r="N274" s="37"/>
      <c r="O274" s="37"/>
      <c r="P274" s="37"/>
      <c r="Q274" s="27">
        <v>2425983.84</v>
      </c>
      <c r="R274" s="27">
        <f t="shared" si="26"/>
        <v>1311.1300005404528</v>
      </c>
      <c r="S274" s="19">
        <v>14736.15</v>
      </c>
      <c r="T274" s="14" t="s">
        <v>756</v>
      </c>
      <c r="U274" s="160">
        <v>6.3</v>
      </c>
    </row>
    <row r="275" spans="1:21" ht="45">
      <c r="A275" s="126">
        <v>201</v>
      </c>
      <c r="B275" s="38" t="s">
        <v>1000</v>
      </c>
      <c r="C275" s="18" t="s">
        <v>1001</v>
      </c>
      <c r="D275" s="21"/>
      <c r="E275" s="19" t="s">
        <v>733</v>
      </c>
      <c r="F275" s="18" t="s">
        <v>1487</v>
      </c>
      <c r="G275" s="18" t="s">
        <v>1491</v>
      </c>
      <c r="H275" s="27">
        <v>767.7</v>
      </c>
      <c r="I275" s="27">
        <v>716.7</v>
      </c>
      <c r="J275" s="27">
        <v>607.3</v>
      </c>
      <c r="K275" s="39">
        <v>43</v>
      </c>
      <c r="L275" s="18" t="s">
        <v>1329</v>
      </c>
      <c r="M275" s="27">
        <f t="shared" si="27"/>
        <v>755280</v>
      </c>
      <c r="N275" s="37"/>
      <c r="O275" s="37"/>
      <c r="P275" s="37"/>
      <c r="Q275" s="27">
        <v>755280</v>
      </c>
      <c r="R275" s="27">
        <f t="shared" si="26"/>
        <v>1053.8300544160736</v>
      </c>
      <c r="S275" s="19">
        <v>14736.15</v>
      </c>
      <c r="T275" s="14" t="s">
        <v>756</v>
      </c>
      <c r="U275" s="160">
        <v>6.3</v>
      </c>
    </row>
    <row r="276" spans="1:21" ht="105">
      <c r="A276" s="126">
        <v>202</v>
      </c>
      <c r="B276" s="38" t="s">
        <v>1002</v>
      </c>
      <c r="C276" s="18" t="s">
        <v>1003</v>
      </c>
      <c r="D276" s="21">
        <v>2009</v>
      </c>
      <c r="E276" s="19" t="s">
        <v>733</v>
      </c>
      <c r="F276" s="18" t="s">
        <v>1490</v>
      </c>
      <c r="G276" s="18" t="s">
        <v>1483</v>
      </c>
      <c r="H276" s="27">
        <v>6350.86</v>
      </c>
      <c r="I276" s="27">
        <v>5818.86</v>
      </c>
      <c r="J276" s="27">
        <v>5610.06</v>
      </c>
      <c r="K276" s="39">
        <v>387</v>
      </c>
      <c r="L276" s="18" t="s">
        <v>949</v>
      </c>
      <c r="M276" s="27">
        <f t="shared" si="27"/>
        <v>9864461.34</v>
      </c>
      <c r="N276" s="37"/>
      <c r="O276" s="37"/>
      <c r="P276" s="37"/>
      <c r="Q276" s="27">
        <v>9864461.34</v>
      </c>
      <c r="R276" s="27">
        <f t="shared" si="26"/>
        <v>1695.2566894546355</v>
      </c>
      <c r="S276" s="19">
        <v>14736.15</v>
      </c>
      <c r="T276" s="14" t="s">
        <v>756</v>
      </c>
      <c r="U276" s="160">
        <v>6.3</v>
      </c>
    </row>
    <row r="277" spans="1:21" ht="120">
      <c r="A277" s="126">
        <v>203</v>
      </c>
      <c r="B277" s="38" t="s">
        <v>968</v>
      </c>
      <c r="C277" s="18" t="s">
        <v>1005</v>
      </c>
      <c r="D277" s="21">
        <v>2013</v>
      </c>
      <c r="E277" s="19" t="s">
        <v>733</v>
      </c>
      <c r="F277" s="18" t="s">
        <v>1490</v>
      </c>
      <c r="G277" s="18" t="s">
        <v>1483</v>
      </c>
      <c r="H277" s="27">
        <v>6620.15</v>
      </c>
      <c r="I277" s="27">
        <v>6100.05</v>
      </c>
      <c r="J277" s="27">
        <v>5462.81</v>
      </c>
      <c r="K277" s="39">
        <v>361</v>
      </c>
      <c r="L277" s="14" t="s">
        <v>114</v>
      </c>
      <c r="M277" s="27">
        <f t="shared" si="27"/>
        <v>12575018.44</v>
      </c>
      <c r="N277" s="37"/>
      <c r="O277" s="37"/>
      <c r="P277" s="37"/>
      <c r="Q277" s="27">
        <v>12575018.44</v>
      </c>
      <c r="R277" s="27">
        <f t="shared" si="26"/>
        <v>2061.4615355611836</v>
      </c>
      <c r="S277" s="19">
        <v>14736.15</v>
      </c>
      <c r="T277" s="14" t="s">
        <v>756</v>
      </c>
      <c r="U277" s="160">
        <v>6.3</v>
      </c>
    </row>
    <row r="278" spans="1:21" ht="135">
      <c r="A278" s="126">
        <v>204</v>
      </c>
      <c r="B278" s="38" t="s">
        <v>844</v>
      </c>
      <c r="C278" s="18" t="s">
        <v>1006</v>
      </c>
      <c r="D278" s="21">
        <v>2013</v>
      </c>
      <c r="E278" s="18" t="s">
        <v>1326</v>
      </c>
      <c r="F278" s="18" t="s">
        <v>1486</v>
      </c>
      <c r="G278" s="18" t="s">
        <v>1485</v>
      </c>
      <c r="H278" s="27">
        <v>3341.8</v>
      </c>
      <c r="I278" s="27">
        <v>3013.8</v>
      </c>
      <c r="J278" s="27">
        <v>2748.1</v>
      </c>
      <c r="K278" s="39">
        <v>164</v>
      </c>
      <c r="L278" s="18" t="s">
        <v>686</v>
      </c>
      <c r="M278" s="27">
        <f t="shared" si="27"/>
        <v>4484419.07</v>
      </c>
      <c r="N278" s="37"/>
      <c r="O278" s="37"/>
      <c r="P278" s="37"/>
      <c r="Q278" s="27">
        <v>4484419.07</v>
      </c>
      <c r="R278" s="27">
        <f t="shared" si="26"/>
        <v>1487.9617326962639</v>
      </c>
      <c r="S278" s="19">
        <v>14736.15</v>
      </c>
      <c r="T278" s="14" t="s">
        <v>756</v>
      </c>
      <c r="U278" s="160">
        <v>6.3</v>
      </c>
    </row>
    <row r="279" spans="1:21" ht="165">
      <c r="A279" s="126">
        <v>205</v>
      </c>
      <c r="B279" s="38" t="s">
        <v>845</v>
      </c>
      <c r="C279" s="18" t="s">
        <v>951</v>
      </c>
      <c r="D279" s="21"/>
      <c r="E279" s="18" t="s">
        <v>1326</v>
      </c>
      <c r="F279" s="18" t="s">
        <v>1486</v>
      </c>
      <c r="G279" s="18" t="s">
        <v>1485</v>
      </c>
      <c r="H279" s="27">
        <v>3347.3</v>
      </c>
      <c r="I279" s="27">
        <v>2991.3</v>
      </c>
      <c r="J279" s="27">
        <v>2571.7</v>
      </c>
      <c r="K279" s="39">
        <v>160</v>
      </c>
      <c r="L279" s="18" t="s">
        <v>1215</v>
      </c>
      <c r="M279" s="27">
        <f t="shared" si="27"/>
        <v>9534976.21</v>
      </c>
      <c r="N279" s="37"/>
      <c r="O279" s="37"/>
      <c r="P279" s="37"/>
      <c r="Q279" s="27">
        <v>9534976.21</v>
      </c>
      <c r="R279" s="27">
        <f t="shared" si="26"/>
        <v>3187.569354461271</v>
      </c>
      <c r="S279" s="19">
        <v>14736.15</v>
      </c>
      <c r="T279" s="14" t="s">
        <v>756</v>
      </c>
      <c r="U279" s="160">
        <v>6.3</v>
      </c>
    </row>
    <row r="280" spans="1:21" ht="165">
      <c r="A280" s="126">
        <v>206</v>
      </c>
      <c r="B280" s="38" t="s">
        <v>1007</v>
      </c>
      <c r="C280" s="18" t="s">
        <v>1001</v>
      </c>
      <c r="D280" s="21">
        <v>2015</v>
      </c>
      <c r="E280" s="19" t="s">
        <v>733</v>
      </c>
      <c r="F280" s="18" t="s">
        <v>1485</v>
      </c>
      <c r="G280" s="18" t="s">
        <v>1485</v>
      </c>
      <c r="H280" s="27">
        <v>2720.8</v>
      </c>
      <c r="I280" s="27">
        <v>2161.5</v>
      </c>
      <c r="J280" s="27">
        <v>1429.2</v>
      </c>
      <c r="K280" s="39">
        <v>113</v>
      </c>
      <c r="L280" s="18" t="s">
        <v>87</v>
      </c>
      <c r="M280" s="27">
        <f t="shared" si="27"/>
        <v>6878231.51</v>
      </c>
      <c r="N280" s="37"/>
      <c r="O280" s="37"/>
      <c r="P280" s="37"/>
      <c r="Q280" s="27">
        <v>6878231.51</v>
      </c>
      <c r="R280" s="27">
        <f t="shared" si="26"/>
        <v>3182.156608836456</v>
      </c>
      <c r="S280" s="19">
        <v>14736.15</v>
      </c>
      <c r="T280" s="14" t="s">
        <v>756</v>
      </c>
      <c r="U280" s="160">
        <v>6.3</v>
      </c>
    </row>
    <row r="281" spans="1:21" ht="60">
      <c r="A281" s="126">
        <v>207</v>
      </c>
      <c r="B281" s="38" t="s">
        <v>1008</v>
      </c>
      <c r="C281" s="18" t="s">
        <v>948</v>
      </c>
      <c r="D281" s="21"/>
      <c r="E281" s="19" t="s">
        <v>733</v>
      </c>
      <c r="F281" s="18" t="s">
        <v>1489</v>
      </c>
      <c r="G281" s="18" t="s">
        <v>1487</v>
      </c>
      <c r="H281" s="27">
        <v>3228.3</v>
      </c>
      <c r="I281" s="27">
        <v>2705.2</v>
      </c>
      <c r="J281" s="27">
        <v>1765.45</v>
      </c>
      <c r="K281" s="39">
        <v>124</v>
      </c>
      <c r="L281" s="14" t="s">
        <v>88</v>
      </c>
      <c r="M281" s="27">
        <f t="shared" si="27"/>
        <v>2245965.25</v>
      </c>
      <c r="N281" s="37"/>
      <c r="O281" s="37"/>
      <c r="P281" s="37"/>
      <c r="Q281" s="27">
        <v>2245965.25</v>
      </c>
      <c r="R281" s="27">
        <f t="shared" si="26"/>
        <v>830.2400007393169</v>
      </c>
      <c r="S281" s="19">
        <v>14736.15</v>
      </c>
      <c r="T281" s="14" t="s">
        <v>756</v>
      </c>
      <c r="U281" s="160">
        <v>6.3</v>
      </c>
    </row>
    <row r="282" spans="1:21" ht="75">
      <c r="A282" s="126">
        <v>208</v>
      </c>
      <c r="B282" s="38" t="s">
        <v>1009</v>
      </c>
      <c r="C282" s="18" t="s">
        <v>1001</v>
      </c>
      <c r="D282" s="21">
        <v>2013</v>
      </c>
      <c r="E282" s="19" t="s">
        <v>733</v>
      </c>
      <c r="F282" s="18" t="s">
        <v>1486</v>
      </c>
      <c r="G282" s="18" t="s">
        <v>1485</v>
      </c>
      <c r="H282" s="27">
        <v>2954.24</v>
      </c>
      <c r="I282" s="27">
        <v>2480.34</v>
      </c>
      <c r="J282" s="27">
        <v>1601</v>
      </c>
      <c r="K282" s="39">
        <v>118</v>
      </c>
      <c r="L282" s="18" t="s">
        <v>89</v>
      </c>
      <c r="M282" s="27">
        <f t="shared" si="27"/>
        <v>3367979.28</v>
      </c>
      <c r="N282" s="37"/>
      <c r="O282" s="37"/>
      <c r="P282" s="37"/>
      <c r="Q282" s="27">
        <v>3367979.28</v>
      </c>
      <c r="R282" s="27">
        <f t="shared" si="26"/>
        <v>1357.870001693316</v>
      </c>
      <c r="S282" s="19">
        <v>14736.15</v>
      </c>
      <c r="T282" s="14" t="s">
        <v>756</v>
      </c>
      <c r="U282" s="160">
        <v>6.3</v>
      </c>
    </row>
    <row r="283" spans="1:21" ht="45">
      <c r="A283" s="126">
        <v>209</v>
      </c>
      <c r="B283" s="38" t="s">
        <v>1010</v>
      </c>
      <c r="C283" s="18" t="s">
        <v>1011</v>
      </c>
      <c r="D283" s="21">
        <v>2008</v>
      </c>
      <c r="E283" s="19" t="s">
        <v>733</v>
      </c>
      <c r="F283" s="18" t="s">
        <v>1486</v>
      </c>
      <c r="G283" s="18" t="s">
        <v>1487</v>
      </c>
      <c r="H283" s="27">
        <v>3176.5</v>
      </c>
      <c r="I283" s="27">
        <v>2862.8</v>
      </c>
      <c r="J283" s="27">
        <v>2691</v>
      </c>
      <c r="K283" s="39">
        <v>96</v>
      </c>
      <c r="L283" s="14" t="s">
        <v>1328</v>
      </c>
      <c r="M283" s="27">
        <f t="shared" si="27"/>
        <v>4204331.16</v>
      </c>
      <c r="N283" s="37"/>
      <c r="O283" s="37"/>
      <c r="P283" s="37"/>
      <c r="Q283" s="27">
        <v>4204331.16</v>
      </c>
      <c r="R283" s="27">
        <f t="shared" si="26"/>
        <v>1468.6080620371663</v>
      </c>
      <c r="S283" s="19">
        <v>14736.15</v>
      </c>
      <c r="T283" s="14" t="s">
        <v>756</v>
      </c>
      <c r="U283" s="160">
        <v>6.3</v>
      </c>
    </row>
    <row r="284" spans="1:21" ht="45">
      <c r="A284" s="126">
        <v>210</v>
      </c>
      <c r="B284" s="38" t="s">
        <v>1012</v>
      </c>
      <c r="C284" s="18" t="s">
        <v>1001</v>
      </c>
      <c r="D284" s="21"/>
      <c r="E284" s="19" t="s">
        <v>733</v>
      </c>
      <c r="F284" s="18" t="s">
        <v>1485</v>
      </c>
      <c r="G284" s="18" t="s">
        <v>1491</v>
      </c>
      <c r="H284" s="27">
        <v>1363.4</v>
      </c>
      <c r="I284" s="27">
        <v>1103.2</v>
      </c>
      <c r="J284" s="27">
        <v>687.5</v>
      </c>
      <c r="K284" s="39">
        <v>54</v>
      </c>
      <c r="L284" s="14" t="s">
        <v>90</v>
      </c>
      <c r="M284" s="27">
        <f t="shared" si="27"/>
        <v>407875.1</v>
      </c>
      <c r="N284" s="37"/>
      <c r="O284" s="37"/>
      <c r="P284" s="37"/>
      <c r="Q284" s="27">
        <v>407875.1</v>
      </c>
      <c r="R284" s="27">
        <f t="shared" si="26"/>
        <v>369.7199963741842</v>
      </c>
      <c r="S284" s="19">
        <v>14736.15</v>
      </c>
      <c r="T284" s="14" t="s">
        <v>756</v>
      </c>
      <c r="U284" s="160">
        <v>6.3</v>
      </c>
    </row>
    <row r="285" spans="1:21" ht="165">
      <c r="A285" s="126">
        <v>211</v>
      </c>
      <c r="B285" s="38" t="s">
        <v>1013</v>
      </c>
      <c r="C285" s="18" t="s">
        <v>1014</v>
      </c>
      <c r="D285" s="21"/>
      <c r="E285" s="19" t="s">
        <v>733</v>
      </c>
      <c r="F285" s="18" t="s">
        <v>1485</v>
      </c>
      <c r="G285" s="18" t="s">
        <v>1491</v>
      </c>
      <c r="H285" s="27">
        <v>1417.4</v>
      </c>
      <c r="I285" s="27">
        <v>1257.4</v>
      </c>
      <c r="J285" s="27">
        <v>1226</v>
      </c>
      <c r="K285" s="39">
        <v>60</v>
      </c>
      <c r="L285" s="196" t="s">
        <v>285</v>
      </c>
      <c r="M285" s="27">
        <f t="shared" si="27"/>
        <v>4731849.38</v>
      </c>
      <c r="N285" s="37"/>
      <c r="O285" s="37"/>
      <c r="P285" s="37"/>
      <c r="Q285" s="27">
        <v>4731849.38</v>
      </c>
      <c r="R285" s="27">
        <f t="shared" si="26"/>
        <v>3763.2013519961824</v>
      </c>
      <c r="S285" s="19">
        <v>14736.15</v>
      </c>
      <c r="T285" s="14" t="s">
        <v>756</v>
      </c>
      <c r="U285" s="160">
        <v>6.3</v>
      </c>
    </row>
    <row r="286" spans="1:21" ht="75">
      <c r="A286" s="126">
        <v>212</v>
      </c>
      <c r="B286" s="38" t="s">
        <v>1015</v>
      </c>
      <c r="C286" s="18" t="s">
        <v>948</v>
      </c>
      <c r="D286" s="21" t="s">
        <v>1016</v>
      </c>
      <c r="E286" s="19" t="s">
        <v>733</v>
      </c>
      <c r="F286" s="18" t="s">
        <v>1486</v>
      </c>
      <c r="G286" s="18" t="s">
        <v>1485</v>
      </c>
      <c r="H286" s="27">
        <v>3372.1</v>
      </c>
      <c r="I286" s="27">
        <v>2896.2</v>
      </c>
      <c r="J286" s="27">
        <v>1866.14</v>
      </c>
      <c r="K286" s="39">
        <v>119</v>
      </c>
      <c r="L286" s="14" t="s">
        <v>1338</v>
      </c>
      <c r="M286" s="27">
        <f t="shared" si="27"/>
        <v>3932663.09</v>
      </c>
      <c r="N286" s="37"/>
      <c r="O286" s="37"/>
      <c r="P286" s="37"/>
      <c r="Q286" s="27">
        <v>3932663.09</v>
      </c>
      <c r="R286" s="27">
        <f t="shared" si="26"/>
        <v>1357.86999861888</v>
      </c>
      <c r="S286" s="19">
        <v>14736.15</v>
      </c>
      <c r="T286" s="14" t="s">
        <v>756</v>
      </c>
      <c r="U286" s="160">
        <v>6.3</v>
      </c>
    </row>
    <row r="287" spans="1:21" ht="120">
      <c r="A287" s="126">
        <v>213</v>
      </c>
      <c r="B287" s="38" t="s">
        <v>1017</v>
      </c>
      <c r="C287" s="18" t="s">
        <v>1018</v>
      </c>
      <c r="D287" s="21">
        <v>2014</v>
      </c>
      <c r="E287" s="19" t="s">
        <v>733</v>
      </c>
      <c r="F287" s="18" t="s">
        <v>1485</v>
      </c>
      <c r="G287" s="18" t="s">
        <v>1491</v>
      </c>
      <c r="H287" s="27">
        <v>1339</v>
      </c>
      <c r="I287" s="27">
        <v>1143.7</v>
      </c>
      <c r="J287" s="27">
        <v>746.8</v>
      </c>
      <c r="K287" s="39">
        <v>49</v>
      </c>
      <c r="L287" s="18" t="s">
        <v>687</v>
      </c>
      <c r="M287" s="27">
        <f t="shared" si="27"/>
        <v>3503825.3</v>
      </c>
      <c r="N287" s="37"/>
      <c r="O287" s="37"/>
      <c r="P287" s="37"/>
      <c r="Q287" s="27">
        <v>3503825.3</v>
      </c>
      <c r="R287" s="27">
        <f t="shared" si="26"/>
        <v>3063.5877415406135</v>
      </c>
      <c r="S287" s="19">
        <v>14736.15</v>
      </c>
      <c r="T287" s="14" t="s">
        <v>756</v>
      </c>
      <c r="U287" s="160">
        <v>6.3</v>
      </c>
    </row>
    <row r="288" spans="1:21" ht="90">
      <c r="A288" s="126">
        <v>214</v>
      </c>
      <c r="B288" s="38" t="s">
        <v>1019</v>
      </c>
      <c r="C288" s="18" t="s">
        <v>1001</v>
      </c>
      <c r="D288" s="21">
        <v>2008</v>
      </c>
      <c r="E288" s="19" t="s">
        <v>733</v>
      </c>
      <c r="F288" s="18" t="s">
        <v>1486</v>
      </c>
      <c r="G288" s="18" t="s">
        <v>1487</v>
      </c>
      <c r="H288" s="27">
        <v>2515.3</v>
      </c>
      <c r="I288" s="27">
        <v>2136.2</v>
      </c>
      <c r="J288" s="27">
        <v>1422.12</v>
      </c>
      <c r="K288" s="39">
        <v>185</v>
      </c>
      <c r="L288" s="18" t="s">
        <v>1064</v>
      </c>
      <c r="M288" s="27">
        <f t="shared" si="27"/>
        <v>2800835.91</v>
      </c>
      <c r="N288" s="37"/>
      <c r="O288" s="37"/>
      <c r="P288" s="37"/>
      <c r="Q288" s="27">
        <v>2800835.91</v>
      </c>
      <c r="R288" s="27">
        <f t="shared" si="26"/>
        <v>1311.130001872484</v>
      </c>
      <c r="S288" s="19">
        <v>14736.15</v>
      </c>
      <c r="T288" s="14" t="s">
        <v>756</v>
      </c>
      <c r="U288" s="160">
        <v>6.3</v>
      </c>
    </row>
    <row r="289" spans="1:21" ht="60">
      <c r="A289" s="126">
        <v>215</v>
      </c>
      <c r="B289" s="38" t="s">
        <v>1020</v>
      </c>
      <c r="C289" s="18" t="s">
        <v>1011</v>
      </c>
      <c r="D289" s="21"/>
      <c r="E289" s="19" t="s">
        <v>733</v>
      </c>
      <c r="F289" s="18" t="s">
        <v>1486</v>
      </c>
      <c r="G289" s="18" t="s">
        <v>1485</v>
      </c>
      <c r="H289" s="27">
        <v>3603.9</v>
      </c>
      <c r="I289" s="27">
        <v>2506.3</v>
      </c>
      <c r="J289" s="27">
        <v>1630.7</v>
      </c>
      <c r="K289" s="39">
        <v>118</v>
      </c>
      <c r="L289" s="196" t="s">
        <v>286</v>
      </c>
      <c r="M289" s="27">
        <f t="shared" si="27"/>
        <v>5275183.5</v>
      </c>
      <c r="N289" s="37"/>
      <c r="O289" s="37"/>
      <c r="P289" s="37"/>
      <c r="Q289" s="27">
        <v>5275183.5</v>
      </c>
      <c r="R289" s="27">
        <f t="shared" si="26"/>
        <v>2104.769381159478</v>
      </c>
      <c r="S289" s="19">
        <v>14736.15</v>
      </c>
      <c r="T289" s="14" t="s">
        <v>756</v>
      </c>
      <c r="U289" s="160">
        <v>6.3</v>
      </c>
    </row>
    <row r="290" spans="1:21" ht="165">
      <c r="A290" s="126">
        <v>216</v>
      </c>
      <c r="B290" s="38" t="s">
        <v>1021</v>
      </c>
      <c r="C290" s="18" t="s">
        <v>1011</v>
      </c>
      <c r="D290" s="21"/>
      <c r="E290" s="19" t="s">
        <v>733</v>
      </c>
      <c r="F290" s="18" t="s">
        <v>1486</v>
      </c>
      <c r="G290" s="18" t="s">
        <v>1487</v>
      </c>
      <c r="H290" s="27">
        <v>3026.6</v>
      </c>
      <c r="I290" s="27">
        <v>1995.1</v>
      </c>
      <c r="J290" s="27">
        <v>1305</v>
      </c>
      <c r="K290" s="39">
        <v>108</v>
      </c>
      <c r="L290" s="18" t="s">
        <v>1215</v>
      </c>
      <c r="M290" s="27">
        <f t="shared" si="27"/>
        <v>8011449.72</v>
      </c>
      <c r="N290" s="37"/>
      <c r="O290" s="37"/>
      <c r="P290" s="37"/>
      <c r="Q290" s="27">
        <v>8011449.72</v>
      </c>
      <c r="R290" s="27">
        <f t="shared" si="26"/>
        <v>4015.5629893238433</v>
      </c>
      <c r="S290" s="19">
        <v>14736.15</v>
      </c>
      <c r="T290" s="14" t="s">
        <v>756</v>
      </c>
      <c r="U290" s="160">
        <v>6.3</v>
      </c>
    </row>
    <row r="291" spans="1:21" ht="165">
      <c r="A291" s="126">
        <v>217</v>
      </c>
      <c r="B291" s="38" t="s">
        <v>1022</v>
      </c>
      <c r="C291" s="18" t="s">
        <v>950</v>
      </c>
      <c r="D291" s="21">
        <v>2015</v>
      </c>
      <c r="E291" s="19" t="s">
        <v>733</v>
      </c>
      <c r="F291" s="18" t="s">
        <v>1486</v>
      </c>
      <c r="G291" s="18" t="s">
        <v>1487</v>
      </c>
      <c r="H291" s="27">
        <v>3428.64</v>
      </c>
      <c r="I291" s="27">
        <v>2923.84</v>
      </c>
      <c r="J291" s="27">
        <v>1989.51</v>
      </c>
      <c r="K291" s="39">
        <v>290</v>
      </c>
      <c r="L291" s="18" t="s">
        <v>1065</v>
      </c>
      <c r="M291" s="27">
        <f t="shared" si="27"/>
        <v>10078958.4</v>
      </c>
      <c r="N291" s="37"/>
      <c r="O291" s="37"/>
      <c r="P291" s="37"/>
      <c r="Q291" s="27">
        <v>10078958.4</v>
      </c>
      <c r="R291" s="27">
        <f t="shared" si="26"/>
        <v>3447.164824340593</v>
      </c>
      <c r="S291" s="19">
        <v>14736.15</v>
      </c>
      <c r="T291" s="14" t="s">
        <v>756</v>
      </c>
      <c r="U291" s="160">
        <v>6.3</v>
      </c>
    </row>
    <row r="292" spans="1:21" ht="45">
      <c r="A292" s="126">
        <v>218</v>
      </c>
      <c r="B292" s="38" t="s">
        <v>1023</v>
      </c>
      <c r="C292" s="18" t="s">
        <v>1001</v>
      </c>
      <c r="D292" s="21">
        <v>2009</v>
      </c>
      <c r="E292" s="19" t="s">
        <v>733</v>
      </c>
      <c r="F292" s="18" t="s">
        <v>1486</v>
      </c>
      <c r="G292" s="18" t="s">
        <v>1485</v>
      </c>
      <c r="H292" s="27">
        <v>3309.3</v>
      </c>
      <c r="I292" s="27">
        <v>2928.8</v>
      </c>
      <c r="J292" s="27">
        <v>1803.4</v>
      </c>
      <c r="K292" s="39">
        <v>109</v>
      </c>
      <c r="L292" s="18" t="s">
        <v>743</v>
      </c>
      <c r="M292" s="27">
        <f t="shared" si="27"/>
        <v>1545322.74</v>
      </c>
      <c r="N292" s="37"/>
      <c r="O292" s="37"/>
      <c r="P292" s="37"/>
      <c r="Q292" s="27">
        <v>1545322.74</v>
      </c>
      <c r="R292" s="27">
        <f t="shared" si="26"/>
        <v>527.629998634253</v>
      </c>
      <c r="S292" s="19">
        <v>14736.15</v>
      </c>
      <c r="T292" s="14" t="s">
        <v>756</v>
      </c>
      <c r="U292" s="160">
        <v>6.3</v>
      </c>
    </row>
    <row r="293" spans="1:21" ht="120">
      <c r="A293" s="126">
        <v>219</v>
      </c>
      <c r="B293" s="38" t="s">
        <v>1024</v>
      </c>
      <c r="C293" s="18">
        <v>1963</v>
      </c>
      <c r="D293" s="21"/>
      <c r="E293" s="19" t="s">
        <v>733</v>
      </c>
      <c r="F293" s="18" t="s">
        <v>1486</v>
      </c>
      <c r="G293" s="18" t="s">
        <v>1488</v>
      </c>
      <c r="H293" s="27">
        <v>6937.39</v>
      </c>
      <c r="I293" s="27">
        <v>6530.59</v>
      </c>
      <c r="J293" s="27">
        <v>5888.31</v>
      </c>
      <c r="K293" s="39">
        <v>259</v>
      </c>
      <c r="L293" s="18" t="s">
        <v>1507</v>
      </c>
      <c r="M293" s="27">
        <f t="shared" si="27"/>
        <v>17054586.41</v>
      </c>
      <c r="N293" s="37"/>
      <c r="O293" s="37"/>
      <c r="P293" s="37"/>
      <c r="Q293" s="27">
        <v>17054586.41</v>
      </c>
      <c r="R293" s="27">
        <f t="shared" si="26"/>
        <v>2611.4924394273717</v>
      </c>
      <c r="S293" s="19">
        <v>14736.15</v>
      </c>
      <c r="T293" s="14" t="s">
        <v>756</v>
      </c>
      <c r="U293" s="160">
        <v>6.3</v>
      </c>
    </row>
    <row r="294" spans="1:21" ht="45">
      <c r="A294" s="126">
        <v>220</v>
      </c>
      <c r="B294" s="38" t="s">
        <v>1216</v>
      </c>
      <c r="C294" s="21" t="s">
        <v>1003</v>
      </c>
      <c r="D294" s="21">
        <v>2015</v>
      </c>
      <c r="E294" s="18" t="s">
        <v>1326</v>
      </c>
      <c r="F294" s="19" t="s">
        <v>1486</v>
      </c>
      <c r="G294" s="19" t="s">
        <v>1486</v>
      </c>
      <c r="H294" s="27">
        <v>4215.7</v>
      </c>
      <c r="I294" s="27">
        <v>3833.1</v>
      </c>
      <c r="J294" s="27">
        <v>3766.4</v>
      </c>
      <c r="K294" s="39">
        <v>172</v>
      </c>
      <c r="L294" s="104" t="s">
        <v>641</v>
      </c>
      <c r="M294" s="27">
        <f t="shared" si="27"/>
        <v>3438828.46</v>
      </c>
      <c r="N294" s="27"/>
      <c r="O294" s="27"/>
      <c r="P294" s="27"/>
      <c r="Q294" s="27">
        <v>3438828.46</v>
      </c>
      <c r="R294" s="27">
        <f t="shared" si="26"/>
        <v>897.1402937570114</v>
      </c>
      <c r="S294" s="19">
        <v>14736.15</v>
      </c>
      <c r="T294" s="14" t="s">
        <v>756</v>
      </c>
      <c r="U294" s="160">
        <v>6.3</v>
      </c>
    </row>
    <row r="295" spans="1:21" ht="45">
      <c r="A295" s="126">
        <v>221</v>
      </c>
      <c r="B295" s="38" t="s">
        <v>1217</v>
      </c>
      <c r="C295" s="21">
        <v>1971</v>
      </c>
      <c r="D295" s="21"/>
      <c r="E295" s="19" t="s">
        <v>733</v>
      </c>
      <c r="F295" s="19">
        <v>5</v>
      </c>
      <c r="G295" s="19">
        <v>1</v>
      </c>
      <c r="H295" s="27">
        <v>4052.67</v>
      </c>
      <c r="I295" s="27">
        <v>3881.97</v>
      </c>
      <c r="J295" s="27">
        <v>3601.86</v>
      </c>
      <c r="K295" s="39">
        <v>182</v>
      </c>
      <c r="L295" s="19" t="s">
        <v>1321</v>
      </c>
      <c r="M295" s="27">
        <f t="shared" si="27"/>
        <v>744580.2</v>
      </c>
      <c r="N295" s="27"/>
      <c r="O295" s="27"/>
      <c r="P295" s="27"/>
      <c r="Q295" s="27">
        <v>744580.2</v>
      </c>
      <c r="R295" s="27">
        <f t="shared" si="26"/>
        <v>191.80472801180844</v>
      </c>
      <c r="S295" s="19">
        <v>14736.15</v>
      </c>
      <c r="T295" s="14" t="s">
        <v>756</v>
      </c>
      <c r="U295" s="160">
        <v>6.3</v>
      </c>
    </row>
    <row r="296" spans="1:21" ht="60">
      <c r="A296" s="126">
        <v>222</v>
      </c>
      <c r="B296" s="38" t="s">
        <v>904</v>
      </c>
      <c r="C296" s="21" t="s">
        <v>951</v>
      </c>
      <c r="D296" s="21" t="s">
        <v>905</v>
      </c>
      <c r="E296" s="19" t="s">
        <v>733</v>
      </c>
      <c r="F296" s="19" t="s">
        <v>1491</v>
      </c>
      <c r="G296" s="19" t="s">
        <v>1483</v>
      </c>
      <c r="H296" s="27">
        <v>659.35</v>
      </c>
      <c r="I296" s="27">
        <v>636.45</v>
      </c>
      <c r="J296" s="27">
        <v>546.27</v>
      </c>
      <c r="K296" s="39">
        <v>47</v>
      </c>
      <c r="L296" s="19" t="s">
        <v>1337</v>
      </c>
      <c r="M296" s="27">
        <f t="shared" si="27"/>
        <v>528406.25</v>
      </c>
      <c r="N296" s="27"/>
      <c r="O296" s="27"/>
      <c r="P296" s="27"/>
      <c r="Q296" s="27">
        <v>528406.25</v>
      </c>
      <c r="R296" s="27">
        <f t="shared" si="26"/>
        <v>830.2400031424306</v>
      </c>
      <c r="S296" s="19">
        <v>14736.15</v>
      </c>
      <c r="T296" s="14" t="s">
        <v>756</v>
      </c>
      <c r="U296" s="160">
        <v>6.3</v>
      </c>
    </row>
    <row r="297" spans="1:21" ht="60">
      <c r="A297" s="126">
        <v>223</v>
      </c>
      <c r="B297" s="38" t="s">
        <v>906</v>
      </c>
      <c r="C297" s="21" t="s">
        <v>1018</v>
      </c>
      <c r="D297" s="21"/>
      <c r="E297" s="19" t="s">
        <v>733</v>
      </c>
      <c r="F297" s="19" t="s">
        <v>1491</v>
      </c>
      <c r="G297" s="19" t="s">
        <v>1491</v>
      </c>
      <c r="H297" s="27">
        <v>590.9</v>
      </c>
      <c r="I297" s="27">
        <v>544.1</v>
      </c>
      <c r="J297" s="27">
        <v>330.8</v>
      </c>
      <c r="K297" s="39">
        <v>40</v>
      </c>
      <c r="L297" s="19" t="s">
        <v>642</v>
      </c>
      <c r="M297" s="27">
        <f t="shared" si="27"/>
        <v>1730170.86</v>
      </c>
      <c r="N297" s="27"/>
      <c r="O297" s="27"/>
      <c r="P297" s="27"/>
      <c r="Q297" s="27">
        <v>1730170.86</v>
      </c>
      <c r="R297" s="27">
        <f t="shared" si="26"/>
        <v>3179.8766035655212</v>
      </c>
      <c r="S297" s="19">
        <v>14736.15</v>
      </c>
      <c r="T297" s="14" t="s">
        <v>756</v>
      </c>
      <c r="U297" s="160">
        <v>6.3</v>
      </c>
    </row>
    <row r="298" spans="1:21" ht="60">
      <c r="A298" s="126">
        <v>224</v>
      </c>
      <c r="B298" s="38" t="s">
        <v>907</v>
      </c>
      <c r="C298" s="18" t="s">
        <v>948</v>
      </c>
      <c r="D298" s="21"/>
      <c r="E298" s="19" t="s">
        <v>733</v>
      </c>
      <c r="F298" s="18" t="s">
        <v>1491</v>
      </c>
      <c r="G298" s="18" t="s">
        <v>1483</v>
      </c>
      <c r="H298" s="27">
        <v>286.4</v>
      </c>
      <c r="I298" s="27">
        <v>264.4</v>
      </c>
      <c r="J298" s="27">
        <v>126</v>
      </c>
      <c r="K298" s="39">
        <v>20</v>
      </c>
      <c r="L298" s="18" t="s">
        <v>643</v>
      </c>
      <c r="M298" s="27">
        <f t="shared" si="27"/>
        <v>862006.9800000001</v>
      </c>
      <c r="N298" s="37"/>
      <c r="O298" s="37"/>
      <c r="P298" s="37"/>
      <c r="Q298" s="27">
        <v>862006.9800000001</v>
      </c>
      <c r="R298" s="27">
        <f t="shared" si="26"/>
        <v>3260.2381996974286</v>
      </c>
      <c r="S298" s="19">
        <v>14736.15</v>
      </c>
      <c r="T298" s="14" t="s">
        <v>756</v>
      </c>
      <c r="U298" s="160">
        <v>6.3</v>
      </c>
    </row>
    <row r="299" spans="1:21" ht="45">
      <c r="A299" s="126">
        <v>225</v>
      </c>
      <c r="B299" s="38" t="s">
        <v>908</v>
      </c>
      <c r="C299" s="18" t="s">
        <v>909</v>
      </c>
      <c r="D299" s="21" t="s">
        <v>905</v>
      </c>
      <c r="E299" s="19" t="s">
        <v>733</v>
      </c>
      <c r="F299" s="18" t="s">
        <v>1491</v>
      </c>
      <c r="G299" s="18" t="s">
        <v>1483</v>
      </c>
      <c r="H299" s="27">
        <v>458</v>
      </c>
      <c r="I299" s="27">
        <v>419</v>
      </c>
      <c r="J299" s="27">
        <v>144.59</v>
      </c>
      <c r="K299" s="39">
        <v>32</v>
      </c>
      <c r="L299" s="18" t="s">
        <v>743</v>
      </c>
      <c r="M299" s="27">
        <f t="shared" si="27"/>
        <v>221076.97</v>
      </c>
      <c r="N299" s="37"/>
      <c r="O299" s="37"/>
      <c r="P299" s="37"/>
      <c r="Q299" s="27">
        <v>221076.97</v>
      </c>
      <c r="R299" s="27">
        <f t="shared" si="26"/>
        <v>527.63</v>
      </c>
      <c r="S299" s="19">
        <v>14736.15</v>
      </c>
      <c r="T299" s="14" t="s">
        <v>756</v>
      </c>
      <c r="U299" s="160">
        <v>6.3</v>
      </c>
    </row>
    <row r="300" spans="1:21" ht="45">
      <c r="A300" s="126">
        <v>226</v>
      </c>
      <c r="B300" s="38" t="s">
        <v>910</v>
      </c>
      <c r="C300" s="18">
        <v>1960</v>
      </c>
      <c r="D300" s="21">
        <v>2009</v>
      </c>
      <c r="E300" s="19" t="s">
        <v>733</v>
      </c>
      <c r="F300" s="18">
        <v>2</v>
      </c>
      <c r="G300" s="18">
        <v>1</v>
      </c>
      <c r="H300" s="27">
        <v>294.4</v>
      </c>
      <c r="I300" s="27">
        <v>271.2</v>
      </c>
      <c r="J300" s="27">
        <v>195.4</v>
      </c>
      <c r="K300" s="39">
        <v>24</v>
      </c>
      <c r="L300" s="18" t="s">
        <v>743</v>
      </c>
      <c r="M300" s="27">
        <f t="shared" si="27"/>
        <v>143093.26</v>
      </c>
      <c r="N300" s="37"/>
      <c r="O300" s="37"/>
      <c r="P300" s="37"/>
      <c r="Q300" s="27">
        <v>143093.26</v>
      </c>
      <c r="R300" s="27">
        <f t="shared" si="26"/>
        <v>527.6300147492626</v>
      </c>
      <c r="S300" s="19">
        <v>14736.15</v>
      </c>
      <c r="T300" s="14" t="s">
        <v>756</v>
      </c>
      <c r="U300" s="160">
        <v>6.3</v>
      </c>
    </row>
    <row r="301" spans="1:21" ht="45">
      <c r="A301" s="126">
        <v>227</v>
      </c>
      <c r="B301" s="38" t="s">
        <v>911</v>
      </c>
      <c r="C301" s="18" t="s">
        <v>948</v>
      </c>
      <c r="D301" s="21"/>
      <c r="E301" s="19" t="s">
        <v>733</v>
      </c>
      <c r="F301" s="18" t="s">
        <v>1491</v>
      </c>
      <c r="G301" s="18" t="s">
        <v>1483</v>
      </c>
      <c r="H301" s="27">
        <v>292.9</v>
      </c>
      <c r="I301" s="27">
        <v>269.3</v>
      </c>
      <c r="J301" s="27">
        <v>165</v>
      </c>
      <c r="K301" s="39">
        <v>15</v>
      </c>
      <c r="L301" s="18" t="s">
        <v>1329</v>
      </c>
      <c r="M301" s="27">
        <f t="shared" si="27"/>
        <v>632421.12</v>
      </c>
      <c r="N301" s="37"/>
      <c r="O301" s="37"/>
      <c r="P301" s="37"/>
      <c r="Q301" s="27">
        <v>632421.12</v>
      </c>
      <c r="R301" s="27">
        <f t="shared" si="26"/>
        <v>2348.3888600074265</v>
      </c>
      <c r="S301" s="19">
        <v>14736.15</v>
      </c>
      <c r="T301" s="14" t="s">
        <v>756</v>
      </c>
      <c r="U301" s="160">
        <v>6.3</v>
      </c>
    </row>
    <row r="302" spans="1:21" ht="45">
      <c r="A302" s="126">
        <v>228</v>
      </c>
      <c r="B302" s="38" t="s">
        <v>912</v>
      </c>
      <c r="C302" s="18">
        <v>1967</v>
      </c>
      <c r="D302" s="21"/>
      <c r="E302" s="19" t="s">
        <v>733</v>
      </c>
      <c r="F302" s="18">
        <v>2</v>
      </c>
      <c r="G302" s="18">
        <v>2</v>
      </c>
      <c r="H302" s="27">
        <v>761.3</v>
      </c>
      <c r="I302" s="27">
        <v>717.3</v>
      </c>
      <c r="J302" s="27">
        <v>567.1</v>
      </c>
      <c r="K302" s="39">
        <v>43</v>
      </c>
      <c r="L302" s="18" t="s">
        <v>177</v>
      </c>
      <c r="M302" s="27">
        <f t="shared" si="27"/>
        <v>1372944.16</v>
      </c>
      <c r="N302" s="37"/>
      <c r="O302" s="37"/>
      <c r="P302" s="37"/>
      <c r="Q302" s="27">
        <v>1372944.16</v>
      </c>
      <c r="R302" s="27">
        <f t="shared" si="26"/>
        <v>1914.0445559737907</v>
      </c>
      <c r="S302" s="19">
        <v>14736.15</v>
      </c>
      <c r="T302" s="14" t="s">
        <v>756</v>
      </c>
      <c r="U302" s="160">
        <v>6.3</v>
      </c>
    </row>
    <row r="303" spans="1:21" ht="105">
      <c r="A303" s="126">
        <v>229</v>
      </c>
      <c r="B303" s="38" t="s">
        <v>913</v>
      </c>
      <c r="C303" s="18">
        <v>1936</v>
      </c>
      <c r="D303" s="21">
        <v>2015</v>
      </c>
      <c r="E303" s="19" t="s">
        <v>733</v>
      </c>
      <c r="F303" s="18" t="s">
        <v>914</v>
      </c>
      <c r="G303" s="18">
        <v>4</v>
      </c>
      <c r="H303" s="27">
        <v>3143.74</v>
      </c>
      <c r="I303" s="27">
        <v>2586.94</v>
      </c>
      <c r="J303" s="27">
        <v>2494.64</v>
      </c>
      <c r="K303" s="39">
        <v>67</v>
      </c>
      <c r="L303" s="18" t="s">
        <v>1508</v>
      </c>
      <c r="M303" s="27">
        <f t="shared" si="27"/>
        <v>4631982.859999999</v>
      </c>
      <c r="N303" s="37"/>
      <c r="O303" s="37"/>
      <c r="P303" s="37"/>
      <c r="Q303" s="27">
        <v>4631982.859999999</v>
      </c>
      <c r="R303" s="27">
        <f t="shared" si="26"/>
        <v>1790.525818148082</v>
      </c>
      <c r="S303" s="19">
        <v>14736.15</v>
      </c>
      <c r="T303" s="14" t="s">
        <v>756</v>
      </c>
      <c r="U303" s="160">
        <v>6.3</v>
      </c>
    </row>
    <row r="304" spans="1:21" ht="75">
      <c r="A304" s="126">
        <v>230</v>
      </c>
      <c r="B304" s="38" t="s">
        <v>604</v>
      </c>
      <c r="C304" s="18">
        <v>1964</v>
      </c>
      <c r="D304" s="21"/>
      <c r="E304" s="19" t="s">
        <v>733</v>
      </c>
      <c r="F304" s="18">
        <v>5</v>
      </c>
      <c r="G304" s="18">
        <v>4</v>
      </c>
      <c r="H304" s="27">
        <v>4060.4</v>
      </c>
      <c r="I304" s="27">
        <v>3690.4</v>
      </c>
      <c r="J304" s="27">
        <v>3468.3</v>
      </c>
      <c r="K304" s="39">
        <v>125</v>
      </c>
      <c r="L304" s="196" t="s">
        <v>287</v>
      </c>
      <c r="M304" s="27">
        <f t="shared" si="27"/>
        <v>5728617.6</v>
      </c>
      <c r="N304" s="37"/>
      <c r="O304" s="37"/>
      <c r="P304" s="37"/>
      <c r="Q304" s="27">
        <v>5728617.6</v>
      </c>
      <c r="R304" s="27">
        <f t="shared" si="26"/>
        <v>1552.3026230218945</v>
      </c>
      <c r="S304" s="19">
        <v>14736.15</v>
      </c>
      <c r="T304" s="14" t="s">
        <v>756</v>
      </c>
      <c r="U304" s="160">
        <v>6.3</v>
      </c>
    </row>
    <row r="305" spans="1:21" ht="75">
      <c r="A305" s="126">
        <v>231</v>
      </c>
      <c r="B305" s="38" t="s">
        <v>605</v>
      </c>
      <c r="C305" s="18">
        <v>1960</v>
      </c>
      <c r="D305" s="21">
        <v>2015</v>
      </c>
      <c r="E305" s="19" t="s">
        <v>733</v>
      </c>
      <c r="F305" s="18">
        <v>4</v>
      </c>
      <c r="G305" s="18">
        <v>2</v>
      </c>
      <c r="H305" s="27">
        <v>1399.4</v>
      </c>
      <c r="I305" s="27">
        <v>1254.7</v>
      </c>
      <c r="J305" s="27">
        <v>1049.5</v>
      </c>
      <c r="K305" s="39">
        <v>29</v>
      </c>
      <c r="L305" s="18" t="s">
        <v>1338</v>
      </c>
      <c r="M305" s="27">
        <f t="shared" si="27"/>
        <v>1703719.49</v>
      </c>
      <c r="N305" s="37"/>
      <c r="O305" s="37"/>
      <c r="P305" s="37"/>
      <c r="Q305" s="27">
        <v>1703719.49</v>
      </c>
      <c r="R305" s="27">
        <f t="shared" si="26"/>
        <v>1357.8700007970033</v>
      </c>
      <c r="S305" s="19">
        <v>14736.15</v>
      </c>
      <c r="T305" s="14" t="s">
        <v>756</v>
      </c>
      <c r="U305" s="160">
        <v>6.3</v>
      </c>
    </row>
    <row r="306" spans="1:21" ht="150">
      <c r="A306" s="126">
        <v>232</v>
      </c>
      <c r="B306" s="38" t="s">
        <v>789</v>
      </c>
      <c r="C306" s="18">
        <v>1969</v>
      </c>
      <c r="D306" s="21">
        <v>2016</v>
      </c>
      <c r="E306" s="19" t="s">
        <v>733</v>
      </c>
      <c r="F306" s="18">
        <v>5</v>
      </c>
      <c r="G306" s="18">
        <v>6</v>
      </c>
      <c r="H306" s="27">
        <v>6374.4</v>
      </c>
      <c r="I306" s="27">
        <v>2575.3</v>
      </c>
      <c r="J306" s="27">
        <v>2371.2</v>
      </c>
      <c r="K306" s="39">
        <v>223</v>
      </c>
      <c r="L306" s="18" t="s">
        <v>969</v>
      </c>
      <c r="M306" s="27">
        <f t="shared" si="27"/>
        <v>7157920.4</v>
      </c>
      <c r="N306" s="37"/>
      <c r="O306" s="37"/>
      <c r="P306" s="37"/>
      <c r="Q306" s="27">
        <v>7157920.4</v>
      </c>
      <c r="R306" s="27">
        <f t="shared" si="26"/>
        <v>2779.4510930765346</v>
      </c>
      <c r="S306" s="19">
        <v>14736.15</v>
      </c>
      <c r="T306" s="14" t="s">
        <v>756</v>
      </c>
      <c r="U306" s="160">
        <v>6.3</v>
      </c>
    </row>
    <row r="307" spans="1:21" ht="45">
      <c r="A307" s="126">
        <v>233</v>
      </c>
      <c r="B307" s="38" t="s">
        <v>790</v>
      </c>
      <c r="C307" s="21">
        <v>1973</v>
      </c>
      <c r="D307" s="21"/>
      <c r="E307" s="19" t="s">
        <v>733</v>
      </c>
      <c r="F307" s="19">
        <v>5</v>
      </c>
      <c r="G307" s="19">
        <v>6</v>
      </c>
      <c r="H307" s="27">
        <v>4620.2</v>
      </c>
      <c r="I307" s="27">
        <v>2390.84</v>
      </c>
      <c r="J307" s="27">
        <v>2105.2</v>
      </c>
      <c r="K307" s="39">
        <v>201</v>
      </c>
      <c r="L307" s="19" t="s">
        <v>1329</v>
      </c>
      <c r="M307" s="27">
        <f t="shared" si="27"/>
        <v>2120291.25</v>
      </c>
      <c r="N307" s="27"/>
      <c r="O307" s="27"/>
      <c r="P307" s="27"/>
      <c r="Q307" s="27">
        <v>2120291.25</v>
      </c>
      <c r="R307" s="27">
        <f t="shared" si="26"/>
        <v>886.8394580984088</v>
      </c>
      <c r="S307" s="19">
        <v>14736.15</v>
      </c>
      <c r="T307" s="14" t="s">
        <v>756</v>
      </c>
      <c r="U307" s="160">
        <v>6.3</v>
      </c>
    </row>
    <row r="308" spans="1:21" ht="120">
      <c r="A308" s="126">
        <v>234</v>
      </c>
      <c r="B308" s="38" t="s">
        <v>791</v>
      </c>
      <c r="C308" s="18" t="s">
        <v>992</v>
      </c>
      <c r="D308" s="21"/>
      <c r="E308" s="19" t="s">
        <v>733</v>
      </c>
      <c r="F308" s="18" t="s">
        <v>1486</v>
      </c>
      <c r="G308" s="18" t="s">
        <v>1489</v>
      </c>
      <c r="H308" s="27">
        <v>5132.7</v>
      </c>
      <c r="I308" s="27">
        <v>4693.9</v>
      </c>
      <c r="J308" s="27">
        <v>4159.3</v>
      </c>
      <c r="K308" s="39">
        <v>272</v>
      </c>
      <c r="L308" s="18" t="s">
        <v>644</v>
      </c>
      <c r="M308" s="27">
        <f t="shared" si="27"/>
        <v>11284309.34</v>
      </c>
      <c r="N308" s="37"/>
      <c r="O308" s="37"/>
      <c r="P308" s="37"/>
      <c r="Q308" s="27">
        <v>11284309.34</v>
      </c>
      <c r="R308" s="27">
        <f t="shared" si="26"/>
        <v>2404.0370139968895</v>
      </c>
      <c r="S308" s="19">
        <v>14736.15</v>
      </c>
      <c r="T308" s="14" t="s">
        <v>756</v>
      </c>
      <c r="U308" s="160">
        <v>6.3</v>
      </c>
    </row>
    <row r="309" spans="1:21" ht="165">
      <c r="A309" s="126">
        <v>235</v>
      </c>
      <c r="B309" s="38" t="s">
        <v>915</v>
      </c>
      <c r="C309" s="21">
        <v>1973</v>
      </c>
      <c r="D309" s="21"/>
      <c r="E309" s="18" t="s">
        <v>1326</v>
      </c>
      <c r="F309" s="19">
        <v>5</v>
      </c>
      <c r="G309" s="19">
        <v>5</v>
      </c>
      <c r="H309" s="27">
        <v>4225.1</v>
      </c>
      <c r="I309" s="27">
        <v>3790.1</v>
      </c>
      <c r="J309" s="27">
        <v>3526.4</v>
      </c>
      <c r="K309" s="39">
        <v>172</v>
      </c>
      <c r="L309" s="19" t="s">
        <v>970</v>
      </c>
      <c r="M309" s="27">
        <f t="shared" si="27"/>
        <v>12348607.22</v>
      </c>
      <c r="N309" s="27"/>
      <c r="O309" s="27"/>
      <c r="P309" s="27"/>
      <c r="Q309" s="27">
        <v>12348607.22</v>
      </c>
      <c r="R309" s="27">
        <f t="shared" si="26"/>
        <v>3258.121743489618</v>
      </c>
      <c r="S309" s="19">
        <v>14736.15</v>
      </c>
      <c r="T309" s="14" t="s">
        <v>756</v>
      </c>
      <c r="U309" s="160">
        <v>6.3</v>
      </c>
    </row>
    <row r="310" spans="1:21" ht="120">
      <c r="A310" s="126">
        <v>236</v>
      </c>
      <c r="B310" s="38" t="s">
        <v>793</v>
      </c>
      <c r="C310" s="18">
        <v>1960</v>
      </c>
      <c r="D310" s="21"/>
      <c r="E310" s="19" t="s">
        <v>733</v>
      </c>
      <c r="F310" s="18">
        <v>4</v>
      </c>
      <c r="G310" s="18">
        <v>2</v>
      </c>
      <c r="H310" s="27">
        <v>1380.1000000000001</v>
      </c>
      <c r="I310" s="27">
        <v>1264.9</v>
      </c>
      <c r="J310" s="27">
        <v>1264.9</v>
      </c>
      <c r="K310" s="39">
        <v>59</v>
      </c>
      <c r="L310" s="18" t="s">
        <v>1507</v>
      </c>
      <c r="M310" s="27">
        <f t="shared" si="27"/>
        <v>4022300.9000000004</v>
      </c>
      <c r="N310" s="37"/>
      <c r="O310" s="37"/>
      <c r="P310" s="37"/>
      <c r="Q310" s="27">
        <v>4022300.9000000004</v>
      </c>
      <c r="R310" s="27">
        <f t="shared" si="26"/>
        <v>3179.9358842596253</v>
      </c>
      <c r="S310" s="19">
        <v>14736.15</v>
      </c>
      <c r="T310" s="14" t="s">
        <v>756</v>
      </c>
      <c r="U310" s="160">
        <v>6.3</v>
      </c>
    </row>
    <row r="311" spans="1:21" ht="45">
      <c r="A311" s="126">
        <v>237</v>
      </c>
      <c r="B311" s="38" t="s">
        <v>916</v>
      </c>
      <c r="C311" s="21">
        <v>1960</v>
      </c>
      <c r="D311" s="21">
        <v>2008</v>
      </c>
      <c r="E311" s="19" t="s">
        <v>733</v>
      </c>
      <c r="F311" s="19" t="s">
        <v>1485</v>
      </c>
      <c r="G311" s="19" t="s">
        <v>1485</v>
      </c>
      <c r="H311" s="27">
        <v>2652.1</v>
      </c>
      <c r="I311" s="27">
        <v>2350.5</v>
      </c>
      <c r="J311" s="27">
        <v>2275.1</v>
      </c>
      <c r="K311" s="39">
        <v>67</v>
      </c>
      <c r="L311" s="19" t="s">
        <v>91</v>
      </c>
      <c r="M311" s="27">
        <f t="shared" si="27"/>
        <v>2109221.18</v>
      </c>
      <c r="N311" s="27"/>
      <c r="O311" s="27"/>
      <c r="P311" s="27"/>
      <c r="Q311" s="27">
        <v>2109221.18</v>
      </c>
      <c r="R311" s="27">
        <f t="shared" si="26"/>
        <v>897.3500021272071</v>
      </c>
      <c r="S311" s="19">
        <v>14736.15</v>
      </c>
      <c r="T311" s="14" t="s">
        <v>756</v>
      </c>
      <c r="U311" s="160">
        <v>6.3</v>
      </c>
    </row>
    <row r="312" spans="1:21" ht="165">
      <c r="A312" s="126">
        <v>238</v>
      </c>
      <c r="B312" s="38" t="s">
        <v>917</v>
      </c>
      <c r="C312" s="39">
        <v>1954</v>
      </c>
      <c r="D312" s="21">
        <v>2008</v>
      </c>
      <c r="E312" s="19" t="s">
        <v>733</v>
      </c>
      <c r="F312" s="19" t="s">
        <v>1485</v>
      </c>
      <c r="G312" s="19" t="s">
        <v>1487</v>
      </c>
      <c r="H312" s="27">
        <v>3915.4</v>
      </c>
      <c r="I312" s="27">
        <v>3425.93</v>
      </c>
      <c r="J312" s="27">
        <v>3138.41</v>
      </c>
      <c r="K312" s="39">
        <v>94</v>
      </c>
      <c r="L312" s="19" t="s">
        <v>1218</v>
      </c>
      <c r="M312" s="27">
        <f t="shared" si="27"/>
        <v>10642275.24</v>
      </c>
      <c r="N312" s="27"/>
      <c r="O312" s="27"/>
      <c r="P312" s="27"/>
      <c r="Q312" s="27">
        <v>10642275.24</v>
      </c>
      <c r="R312" s="27">
        <f t="shared" si="26"/>
        <v>3106.3901597522427</v>
      </c>
      <c r="S312" s="19">
        <v>14736.15</v>
      </c>
      <c r="T312" s="14" t="s">
        <v>756</v>
      </c>
      <c r="U312" s="160">
        <v>6.3</v>
      </c>
    </row>
    <row r="313" spans="1:21" ht="165">
      <c r="A313" s="126">
        <v>239</v>
      </c>
      <c r="B313" s="38" t="s">
        <v>918</v>
      </c>
      <c r="C313" s="21" t="s">
        <v>1018</v>
      </c>
      <c r="D313" s="21">
        <v>2009</v>
      </c>
      <c r="E313" s="19" t="s">
        <v>733</v>
      </c>
      <c r="F313" s="19" t="s">
        <v>1485</v>
      </c>
      <c r="G313" s="19" t="s">
        <v>1483</v>
      </c>
      <c r="H313" s="27">
        <v>1516.5</v>
      </c>
      <c r="I313" s="27">
        <v>1407.5</v>
      </c>
      <c r="J313" s="27">
        <v>1407.5</v>
      </c>
      <c r="K313" s="39">
        <v>47</v>
      </c>
      <c r="L313" s="19" t="s">
        <v>92</v>
      </c>
      <c r="M313" s="27">
        <f t="shared" si="27"/>
        <v>4633671.53</v>
      </c>
      <c r="N313" s="27"/>
      <c r="O313" s="27"/>
      <c r="P313" s="27"/>
      <c r="Q313" s="27">
        <v>4633671.53</v>
      </c>
      <c r="R313" s="27">
        <f t="shared" si="26"/>
        <v>3292.128973357016</v>
      </c>
      <c r="S313" s="19">
        <v>14736.15</v>
      </c>
      <c r="T313" s="14" t="s">
        <v>756</v>
      </c>
      <c r="U313" s="160">
        <v>6.3</v>
      </c>
    </row>
    <row r="314" spans="1:21" ht="105">
      <c r="A314" s="126">
        <v>240</v>
      </c>
      <c r="B314" s="38" t="s">
        <v>919</v>
      </c>
      <c r="C314" s="21">
        <v>1940</v>
      </c>
      <c r="D314" s="21">
        <v>2015</v>
      </c>
      <c r="E314" s="19" t="s">
        <v>733</v>
      </c>
      <c r="F314" s="19" t="s">
        <v>1487</v>
      </c>
      <c r="G314" s="19" t="s">
        <v>1491</v>
      </c>
      <c r="H314" s="27">
        <v>801.42</v>
      </c>
      <c r="I314" s="27">
        <v>661.21</v>
      </c>
      <c r="J314" s="27">
        <v>661.21</v>
      </c>
      <c r="K314" s="39">
        <v>19</v>
      </c>
      <c r="L314" s="19" t="s">
        <v>1508</v>
      </c>
      <c r="M314" s="27">
        <f t="shared" si="27"/>
        <v>1514225.99</v>
      </c>
      <c r="N314" s="27"/>
      <c r="O314" s="27"/>
      <c r="P314" s="27"/>
      <c r="Q314" s="27">
        <v>1514225.99</v>
      </c>
      <c r="R314" s="27">
        <f t="shared" si="26"/>
        <v>2290.0833169492294</v>
      </c>
      <c r="S314" s="19">
        <v>14736.15</v>
      </c>
      <c r="T314" s="14" t="s">
        <v>756</v>
      </c>
      <c r="U314" s="160">
        <v>6.3</v>
      </c>
    </row>
    <row r="315" spans="1:21" ht="120">
      <c r="A315" s="126">
        <v>241</v>
      </c>
      <c r="B315" s="38" t="s">
        <v>920</v>
      </c>
      <c r="C315" s="18">
        <v>1955</v>
      </c>
      <c r="D315" s="21">
        <v>2015</v>
      </c>
      <c r="E315" s="19" t="s">
        <v>733</v>
      </c>
      <c r="F315" s="18" t="s">
        <v>1485</v>
      </c>
      <c r="G315" s="18" t="s">
        <v>1487</v>
      </c>
      <c r="H315" s="27">
        <v>3929.1</v>
      </c>
      <c r="I315" s="27">
        <v>3572.4</v>
      </c>
      <c r="J315" s="27">
        <v>3512.1</v>
      </c>
      <c r="K315" s="39">
        <v>81</v>
      </c>
      <c r="L315" s="18" t="s">
        <v>688</v>
      </c>
      <c r="M315" s="27">
        <f t="shared" si="27"/>
        <v>10724379.72</v>
      </c>
      <c r="N315" s="37"/>
      <c r="O315" s="37"/>
      <c r="P315" s="37"/>
      <c r="Q315" s="27">
        <v>10724379.72</v>
      </c>
      <c r="R315" s="27">
        <f t="shared" si="26"/>
        <v>3002.009774941216</v>
      </c>
      <c r="S315" s="19">
        <v>14736.15</v>
      </c>
      <c r="T315" s="14" t="s">
        <v>756</v>
      </c>
      <c r="U315" s="160">
        <v>6.3</v>
      </c>
    </row>
    <row r="316" spans="1:21" ht="75">
      <c r="A316" s="126">
        <v>242</v>
      </c>
      <c r="B316" s="38" t="s">
        <v>971</v>
      </c>
      <c r="C316" s="18">
        <v>1970</v>
      </c>
      <c r="D316" s="21">
        <v>2012</v>
      </c>
      <c r="E316" s="18" t="s">
        <v>1326</v>
      </c>
      <c r="F316" s="18">
        <v>5</v>
      </c>
      <c r="G316" s="18">
        <v>7</v>
      </c>
      <c r="H316" s="27">
        <v>7146.8</v>
      </c>
      <c r="I316" s="27">
        <v>6646.8</v>
      </c>
      <c r="J316" s="27">
        <v>5634.3</v>
      </c>
      <c r="K316" s="39">
        <v>400</v>
      </c>
      <c r="L316" s="18" t="s">
        <v>93</v>
      </c>
      <c r="M316" s="27">
        <f t="shared" si="27"/>
        <v>9025490.32</v>
      </c>
      <c r="N316" s="37"/>
      <c r="O316" s="37"/>
      <c r="P316" s="37"/>
      <c r="Q316" s="27">
        <v>9025490.32</v>
      </c>
      <c r="R316" s="27">
        <f t="shared" si="26"/>
        <v>1357.8700006017934</v>
      </c>
      <c r="S316" s="19">
        <v>14736.15</v>
      </c>
      <c r="T316" s="14" t="s">
        <v>756</v>
      </c>
      <c r="U316" s="160">
        <v>6.3</v>
      </c>
    </row>
    <row r="317" spans="1:21" ht="105">
      <c r="A317" s="126">
        <v>243</v>
      </c>
      <c r="B317" s="38" t="s">
        <v>972</v>
      </c>
      <c r="C317" s="18">
        <v>1937</v>
      </c>
      <c r="D317" s="21">
        <v>2015</v>
      </c>
      <c r="E317" s="19" t="s">
        <v>733</v>
      </c>
      <c r="F317" s="18">
        <v>3</v>
      </c>
      <c r="G317" s="18">
        <v>2</v>
      </c>
      <c r="H317" s="27">
        <v>631.8</v>
      </c>
      <c r="I317" s="27">
        <v>362.3</v>
      </c>
      <c r="J317" s="27">
        <v>216.7</v>
      </c>
      <c r="K317" s="39">
        <v>23</v>
      </c>
      <c r="L317" s="18" t="s">
        <v>1508</v>
      </c>
      <c r="M317" s="27">
        <f t="shared" si="27"/>
        <v>1030290.7000000001</v>
      </c>
      <c r="N317" s="37"/>
      <c r="O317" s="37"/>
      <c r="P317" s="37"/>
      <c r="Q317" s="27">
        <v>1030290.7000000001</v>
      </c>
      <c r="R317" s="27">
        <f t="shared" si="26"/>
        <v>2843.750207010765</v>
      </c>
      <c r="S317" s="19">
        <v>14736.15</v>
      </c>
      <c r="T317" s="14" t="s">
        <v>756</v>
      </c>
      <c r="U317" s="160">
        <v>6.3</v>
      </c>
    </row>
    <row r="318" spans="1:21" ht="105">
      <c r="A318" s="126">
        <v>244</v>
      </c>
      <c r="B318" s="38" t="s">
        <v>1219</v>
      </c>
      <c r="C318" s="21">
        <v>1954</v>
      </c>
      <c r="D318" s="21">
        <v>2015</v>
      </c>
      <c r="E318" s="19" t="s">
        <v>733</v>
      </c>
      <c r="F318" s="19">
        <v>3</v>
      </c>
      <c r="G318" s="19">
        <v>3</v>
      </c>
      <c r="H318" s="27">
        <v>1387</v>
      </c>
      <c r="I318" s="27">
        <v>527.7</v>
      </c>
      <c r="J318" s="27">
        <v>385.2</v>
      </c>
      <c r="K318" s="39">
        <v>55</v>
      </c>
      <c r="L318" s="19" t="s">
        <v>1508</v>
      </c>
      <c r="M318" s="27">
        <f t="shared" si="27"/>
        <v>1298073.3</v>
      </c>
      <c r="N318" s="27"/>
      <c r="O318" s="27"/>
      <c r="P318" s="27"/>
      <c r="Q318" s="27">
        <v>1298073.3</v>
      </c>
      <c r="R318" s="27">
        <f t="shared" si="26"/>
        <v>2459.869812393405</v>
      </c>
      <c r="S318" s="19">
        <v>14736.15</v>
      </c>
      <c r="T318" s="14" t="s">
        <v>756</v>
      </c>
      <c r="U318" s="160">
        <v>6.3</v>
      </c>
    </row>
    <row r="319" spans="1:21" ht="105">
      <c r="A319" s="126">
        <v>245</v>
      </c>
      <c r="B319" s="38" t="s">
        <v>1220</v>
      </c>
      <c r="C319" s="21">
        <v>1996</v>
      </c>
      <c r="D319" s="21">
        <v>2015</v>
      </c>
      <c r="E319" s="19" t="s">
        <v>733</v>
      </c>
      <c r="F319" s="19">
        <v>6</v>
      </c>
      <c r="G319" s="19">
        <v>3</v>
      </c>
      <c r="H319" s="27">
        <v>6654.15</v>
      </c>
      <c r="I319" s="27">
        <v>1890.55</v>
      </c>
      <c r="J319" s="27">
        <v>1551.05</v>
      </c>
      <c r="K319" s="39">
        <v>157</v>
      </c>
      <c r="L319" s="19" t="s">
        <v>973</v>
      </c>
      <c r="M319" s="27">
        <f t="shared" si="27"/>
        <v>3504527.4499999997</v>
      </c>
      <c r="N319" s="27"/>
      <c r="O319" s="27"/>
      <c r="P319" s="27"/>
      <c r="Q319" s="27">
        <v>3504527.4499999997</v>
      </c>
      <c r="R319" s="27">
        <f t="shared" si="26"/>
        <v>1853.7078892385812</v>
      </c>
      <c r="S319" s="19">
        <v>14736.15</v>
      </c>
      <c r="T319" s="14" t="s">
        <v>756</v>
      </c>
      <c r="U319" s="160">
        <v>6.3</v>
      </c>
    </row>
    <row r="320" spans="1:21" ht="75">
      <c r="A320" s="126">
        <v>246</v>
      </c>
      <c r="B320" s="38" t="s">
        <v>921</v>
      </c>
      <c r="C320" s="18" t="s">
        <v>1014</v>
      </c>
      <c r="D320" s="21">
        <v>2015</v>
      </c>
      <c r="E320" s="19" t="s">
        <v>733</v>
      </c>
      <c r="F320" s="18">
        <v>4</v>
      </c>
      <c r="G320" s="18">
        <v>2</v>
      </c>
      <c r="H320" s="27">
        <v>1357.9</v>
      </c>
      <c r="I320" s="27">
        <v>1237.9</v>
      </c>
      <c r="J320" s="27">
        <v>980.5</v>
      </c>
      <c r="K320" s="39">
        <v>84</v>
      </c>
      <c r="L320" s="18" t="s">
        <v>89</v>
      </c>
      <c r="M320" s="27">
        <f t="shared" si="27"/>
        <v>1680907.27</v>
      </c>
      <c r="N320" s="37"/>
      <c r="O320" s="37"/>
      <c r="P320" s="37"/>
      <c r="Q320" s="27">
        <v>1680907.27</v>
      </c>
      <c r="R320" s="27">
        <f t="shared" si="26"/>
        <v>1357.8699975765408</v>
      </c>
      <c r="S320" s="19">
        <v>14736.15</v>
      </c>
      <c r="T320" s="14" t="s">
        <v>756</v>
      </c>
      <c r="U320" s="160">
        <v>6.3</v>
      </c>
    </row>
    <row r="321" spans="1:21" ht="60">
      <c r="A321" s="126">
        <v>247</v>
      </c>
      <c r="B321" s="38" t="s">
        <v>922</v>
      </c>
      <c r="C321" s="18" t="s">
        <v>923</v>
      </c>
      <c r="D321" s="21">
        <v>2015</v>
      </c>
      <c r="E321" s="19" t="s">
        <v>733</v>
      </c>
      <c r="F321" s="18">
        <v>4</v>
      </c>
      <c r="G321" s="18">
        <v>3</v>
      </c>
      <c r="H321" s="27">
        <v>2152.84</v>
      </c>
      <c r="I321" s="27">
        <v>1972.84</v>
      </c>
      <c r="J321" s="27">
        <v>1645.6</v>
      </c>
      <c r="K321" s="39">
        <v>128</v>
      </c>
      <c r="L321" s="18" t="s">
        <v>1384</v>
      </c>
      <c r="M321" s="27">
        <f t="shared" si="27"/>
        <v>1637930.68</v>
      </c>
      <c r="N321" s="37"/>
      <c r="O321" s="37"/>
      <c r="P321" s="37"/>
      <c r="Q321" s="27">
        <v>1637930.68</v>
      </c>
      <c r="R321" s="27">
        <f t="shared" si="26"/>
        <v>830.2399991889864</v>
      </c>
      <c r="S321" s="19">
        <v>14736.15</v>
      </c>
      <c r="T321" s="14" t="s">
        <v>756</v>
      </c>
      <c r="U321" s="160">
        <v>6.3</v>
      </c>
    </row>
    <row r="322" spans="1:21" ht="60">
      <c r="A322" s="126">
        <v>248</v>
      </c>
      <c r="B322" s="38" t="s">
        <v>924</v>
      </c>
      <c r="C322" s="18" t="s">
        <v>925</v>
      </c>
      <c r="D322" s="21"/>
      <c r="E322" s="19" t="s">
        <v>733</v>
      </c>
      <c r="F322" s="18">
        <v>5</v>
      </c>
      <c r="G322" s="18">
        <v>4</v>
      </c>
      <c r="H322" s="27">
        <v>4334.8</v>
      </c>
      <c r="I322" s="27">
        <v>3951.8</v>
      </c>
      <c r="J322" s="27">
        <v>3818.08</v>
      </c>
      <c r="K322" s="39">
        <v>116</v>
      </c>
      <c r="L322" s="18" t="s">
        <v>1337</v>
      </c>
      <c r="M322" s="27">
        <f t="shared" si="27"/>
        <v>3280942.43</v>
      </c>
      <c r="N322" s="37"/>
      <c r="O322" s="37"/>
      <c r="P322" s="37"/>
      <c r="Q322" s="27">
        <v>3280942.43</v>
      </c>
      <c r="R322" s="27">
        <f t="shared" si="26"/>
        <v>830.2399994939016</v>
      </c>
      <c r="S322" s="19">
        <v>14736.15</v>
      </c>
      <c r="T322" s="14" t="s">
        <v>756</v>
      </c>
      <c r="U322" s="160">
        <v>6.3</v>
      </c>
    </row>
    <row r="323" spans="1:21" ht="45">
      <c r="A323" s="126">
        <v>249</v>
      </c>
      <c r="B323" s="38" t="s">
        <v>926</v>
      </c>
      <c r="C323" s="18" t="s">
        <v>927</v>
      </c>
      <c r="D323" s="21"/>
      <c r="E323" s="19" t="s">
        <v>733</v>
      </c>
      <c r="F323" s="18">
        <v>3</v>
      </c>
      <c r="G323" s="18">
        <v>2</v>
      </c>
      <c r="H323" s="27">
        <v>1003.6</v>
      </c>
      <c r="I323" s="27">
        <v>855.6</v>
      </c>
      <c r="J323" s="27">
        <v>801.1</v>
      </c>
      <c r="K323" s="39">
        <v>43</v>
      </c>
      <c r="L323" s="18" t="s">
        <v>1329</v>
      </c>
      <c r="M323" s="27">
        <f t="shared" si="27"/>
        <v>1251247.2</v>
      </c>
      <c r="N323" s="37"/>
      <c r="O323" s="37"/>
      <c r="P323" s="37"/>
      <c r="Q323" s="27">
        <v>1251247.2</v>
      </c>
      <c r="R323" s="27">
        <f t="shared" si="26"/>
        <v>1462.4207573632539</v>
      </c>
      <c r="S323" s="19">
        <v>14736.15</v>
      </c>
      <c r="T323" s="14" t="s">
        <v>756</v>
      </c>
      <c r="U323" s="160">
        <v>6.3</v>
      </c>
    </row>
    <row r="324" spans="1:21" ht="45">
      <c r="A324" s="126">
        <v>250</v>
      </c>
      <c r="B324" s="38" t="s">
        <v>928</v>
      </c>
      <c r="C324" s="21" t="s">
        <v>929</v>
      </c>
      <c r="D324" s="21">
        <v>2009</v>
      </c>
      <c r="E324" s="19" t="s">
        <v>733</v>
      </c>
      <c r="F324" s="21">
        <v>5</v>
      </c>
      <c r="G324" s="21">
        <v>2</v>
      </c>
      <c r="H324" s="27">
        <v>1821.1</v>
      </c>
      <c r="I324" s="27">
        <v>1673.3</v>
      </c>
      <c r="J324" s="27">
        <v>1673.3</v>
      </c>
      <c r="K324" s="39">
        <v>51</v>
      </c>
      <c r="L324" s="19" t="s">
        <v>930</v>
      </c>
      <c r="M324" s="27">
        <f t="shared" si="27"/>
        <v>734009.78</v>
      </c>
      <c r="N324" s="27"/>
      <c r="O324" s="27"/>
      <c r="P324" s="27"/>
      <c r="Q324" s="27">
        <v>734009.78</v>
      </c>
      <c r="R324" s="27">
        <f aca="true" t="shared" si="28" ref="R324:R396">M324/I324</f>
        <v>438.66000119524296</v>
      </c>
      <c r="S324" s="19">
        <v>14736.15</v>
      </c>
      <c r="T324" s="14" t="s">
        <v>756</v>
      </c>
      <c r="U324" s="160">
        <v>6.3</v>
      </c>
    </row>
    <row r="325" spans="1:21" ht="90">
      <c r="A325" s="126">
        <v>251</v>
      </c>
      <c r="B325" s="38" t="s">
        <v>351</v>
      </c>
      <c r="C325" s="21">
        <v>1962</v>
      </c>
      <c r="D325" s="21"/>
      <c r="E325" s="19" t="s">
        <v>733</v>
      </c>
      <c r="F325" s="21">
        <v>5</v>
      </c>
      <c r="G325" s="21">
        <v>2</v>
      </c>
      <c r="H325" s="27">
        <v>1894.27</v>
      </c>
      <c r="I325" s="27">
        <v>1712.87</v>
      </c>
      <c r="J325" s="27">
        <v>1712.87</v>
      </c>
      <c r="K325" s="39">
        <v>70</v>
      </c>
      <c r="L325" s="19" t="s">
        <v>1221</v>
      </c>
      <c r="M325" s="27">
        <f t="shared" si="27"/>
        <v>3859073.19</v>
      </c>
      <c r="N325" s="27"/>
      <c r="O325" s="27"/>
      <c r="P325" s="27"/>
      <c r="Q325" s="27">
        <v>3859073.19</v>
      </c>
      <c r="R325" s="27">
        <f t="shared" si="28"/>
        <v>2252.9866189494824</v>
      </c>
      <c r="S325" s="19">
        <v>14736.15</v>
      </c>
      <c r="T325" s="14" t="s">
        <v>756</v>
      </c>
      <c r="U325" s="160">
        <v>6.3</v>
      </c>
    </row>
    <row r="326" spans="1:21" ht="135">
      <c r="A326" s="126">
        <v>252</v>
      </c>
      <c r="B326" s="38" t="s">
        <v>654</v>
      </c>
      <c r="C326" s="21">
        <v>1970</v>
      </c>
      <c r="D326" s="21"/>
      <c r="E326" s="19" t="s">
        <v>733</v>
      </c>
      <c r="F326" s="21">
        <v>5</v>
      </c>
      <c r="G326" s="21">
        <v>8</v>
      </c>
      <c r="H326" s="27">
        <v>6985.3</v>
      </c>
      <c r="I326" s="27">
        <v>5415.3</v>
      </c>
      <c r="J326" s="27">
        <v>5415.3</v>
      </c>
      <c r="K326" s="39">
        <v>278</v>
      </c>
      <c r="L326" s="19" t="s">
        <v>974</v>
      </c>
      <c r="M326" s="27">
        <f aca="true" t="shared" si="29" ref="M326:M395">N326+O326+P326+Q326</f>
        <v>14514244.16</v>
      </c>
      <c r="N326" s="27"/>
      <c r="O326" s="27"/>
      <c r="P326" s="27"/>
      <c r="Q326" s="27">
        <v>14514244.16</v>
      </c>
      <c r="R326" s="27">
        <f t="shared" si="28"/>
        <v>2680.229010396469</v>
      </c>
      <c r="S326" s="19">
        <v>14736.15</v>
      </c>
      <c r="T326" s="14" t="s">
        <v>756</v>
      </c>
      <c r="U326" s="160">
        <v>6.3</v>
      </c>
    </row>
    <row r="327" spans="1:21" ht="105">
      <c r="A327" s="126">
        <v>253</v>
      </c>
      <c r="B327" s="38" t="s">
        <v>655</v>
      </c>
      <c r="C327" s="21" t="s">
        <v>656</v>
      </c>
      <c r="D327" s="21" t="s">
        <v>1016</v>
      </c>
      <c r="E327" s="19" t="s">
        <v>733</v>
      </c>
      <c r="F327" s="21">
        <v>5</v>
      </c>
      <c r="G327" s="21">
        <v>4</v>
      </c>
      <c r="H327" s="27">
        <v>3454</v>
      </c>
      <c r="I327" s="27">
        <v>3204.4</v>
      </c>
      <c r="J327" s="27">
        <v>2943.1</v>
      </c>
      <c r="K327" s="39">
        <v>141</v>
      </c>
      <c r="L327" s="19" t="s">
        <v>973</v>
      </c>
      <c r="M327" s="27">
        <f t="shared" si="29"/>
        <v>5631650.600000001</v>
      </c>
      <c r="N327" s="27"/>
      <c r="O327" s="27"/>
      <c r="P327" s="27"/>
      <c r="Q327" s="27">
        <v>5631650.600000001</v>
      </c>
      <c r="R327" s="27">
        <f t="shared" si="28"/>
        <v>1757.4742853576333</v>
      </c>
      <c r="S327" s="19">
        <v>14736.15</v>
      </c>
      <c r="T327" s="14" t="s">
        <v>756</v>
      </c>
      <c r="U327" s="160">
        <v>6.3</v>
      </c>
    </row>
    <row r="328" spans="1:21" ht="165">
      <c r="A328" s="126">
        <v>254</v>
      </c>
      <c r="B328" s="38" t="s">
        <v>657</v>
      </c>
      <c r="C328" s="18">
        <v>1961</v>
      </c>
      <c r="D328" s="21"/>
      <c r="E328" s="19" t="s">
        <v>733</v>
      </c>
      <c r="F328" s="18">
        <v>4</v>
      </c>
      <c r="G328" s="18">
        <v>2</v>
      </c>
      <c r="H328" s="27">
        <v>1924.2</v>
      </c>
      <c r="I328" s="27">
        <v>1767.2</v>
      </c>
      <c r="J328" s="27">
        <v>1683.7</v>
      </c>
      <c r="K328" s="39">
        <v>65</v>
      </c>
      <c r="L328" s="18" t="s">
        <v>87</v>
      </c>
      <c r="M328" s="27">
        <f t="shared" si="29"/>
        <v>5704451.66</v>
      </c>
      <c r="N328" s="37"/>
      <c r="O328" s="37"/>
      <c r="P328" s="37"/>
      <c r="Q328" s="27">
        <v>5704451.66</v>
      </c>
      <c r="R328" s="27">
        <f t="shared" si="28"/>
        <v>3227.9604232684474</v>
      </c>
      <c r="S328" s="19">
        <v>14736.15</v>
      </c>
      <c r="T328" s="14" t="s">
        <v>756</v>
      </c>
      <c r="U328" s="160">
        <v>6.3</v>
      </c>
    </row>
    <row r="329" spans="1:21" ht="75">
      <c r="A329" s="126">
        <v>255</v>
      </c>
      <c r="B329" s="38" t="s">
        <v>1222</v>
      </c>
      <c r="C329" s="18">
        <v>1957</v>
      </c>
      <c r="D329" s="21">
        <v>2011</v>
      </c>
      <c r="E329" s="19" t="s">
        <v>733</v>
      </c>
      <c r="F329" s="18">
        <v>4</v>
      </c>
      <c r="G329" s="18">
        <v>3</v>
      </c>
      <c r="H329" s="27">
        <v>3070.6</v>
      </c>
      <c r="I329" s="27">
        <v>2727.1</v>
      </c>
      <c r="J329" s="27">
        <v>2606.4</v>
      </c>
      <c r="K329" s="39">
        <v>64</v>
      </c>
      <c r="L329" s="18" t="s">
        <v>89</v>
      </c>
      <c r="M329" s="27">
        <f t="shared" si="29"/>
        <v>3703047.28</v>
      </c>
      <c r="N329" s="37"/>
      <c r="O329" s="37"/>
      <c r="P329" s="37"/>
      <c r="Q329" s="27">
        <v>3703047.28</v>
      </c>
      <c r="R329" s="27">
        <f t="shared" si="28"/>
        <v>1357.8700011000697</v>
      </c>
      <c r="S329" s="19">
        <v>14736.15</v>
      </c>
      <c r="T329" s="14" t="s">
        <v>756</v>
      </c>
      <c r="U329" s="160">
        <v>6.3</v>
      </c>
    </row>
    <row r="330" spans="1:21" ht="45">
      <c r="A330" s="126">
        <v>256</v>
      </c>
      <c r="B330" s="38" t="s">
        <v>796</v>
      </c>
      <c r="C330" s="18">
        <v>1963</v>
      </c>
      <c r="D330" s="21">
        <v>2013</v>
      </c>
      <c r="E330" s="19" t="s">
        <v>733</v>
      </c>
      <c r="F330" s="18">
        <v>5</v>
      </c>
      <c r="G330" s="18">
        <v>2</v>
      </c>
      <c r="H330" s="27">
        <v>2295.2</v>
      </c>
      <c r="I330" s="27">
        <v>2060.2</v>
      </c>
      <c r="J330" s="27">
        <v>2060.2</v>
      </c>
      <c r="K330" s="39">
        <v>64</v>
      </c>
      <c r="L330" s="18" t="s">
        <v>903</v>
      </c>
      <c r="M330" s="27">
        <v>1848720.47</v>
      </c>
      <c r="N330" s="37"/>
      <c r="O330" s="37"/>
      <c r="P330" s="37"/>
      <c r="Q330" s="27">
        <v>1848720.47</v>
      </c>
      <c r="R330" s="27">
        <f t="shared" si="28"/>
        <v>897.35</v>
      </c>
      <c r="S330" s="19">
        <v>14736.15</v>
      </c>
      <c r="T330" s="14" t="s">
        <v>756</v>
      </c>
      <c r="U330" s="160">
        <v>6.3</v>
      </c>
    </row>
    <row r="331" spans="1:21" ht="195">
      <c r="A331" s="126">
        <v>257</v>
      </c>
      <c r="B331" s="38" t="s">
        <v>658</v>
      </c>
      <c r="C331" s="18" t="s">
        <v>1006</v>
      </c>
      <c r="D331" s="21"/>
      <c r="E331" s="18" t="s">
        <v>1326</v>
      </c>
      <c r="F331" s="18" t="s">
        <v>1486</v>
      </c>
      <c r="G331" s="18" t="s">
        <v>1493</v>
      </c>
      <c r="H331" s="27">
        <v>6538.1</v>
      </c>
      <c r="I331" s="27">
        <v>6034.1</v>
      </c>
      <c r="J331" s="27">
        <v>5949.2</v>
      </c>
      <c r="K331" s="39">
        <v>274</v>
      </c>
      <c r="L331" s="18" t="s">
        <v>988</v>
      </c>
      <c r="M331" s="27">
        <f t="shared" si="29"/>
        <v>22089644.43</v>
      </c>
      <c r="N331" s="37"/>
      <c r="O331" s="37"/>
      <c r="P331" s="37"/>
      <c r="Q331" s="27">
        <v>22089644.43</v>
      </c>
      <c r="R331" s="27">
        <f t="shared" si="28"/>
        <v>3660.8018478314907</v>
      </c>
      <c r="S331" s="19">
        <v>14736.15</v>
      </c>
      <c r="T331" s="14" t="s">
        <v>756</v>
      </c>
      <c r="U331" s="160">
        <v>6.3</v>
      </c>
    </row>
    <row r="332" spans="1:21" ht="75">
      <c r="A332" s="126">
        <v>258</v>
      </c>
      <c r="B332" s="38" t="s">
        <v>1223</v>
      </c>
      <c r="C332" s="18">
        <v>1961</v>
      </c>
      <c r="D332" s="21">
        <v>2009</v>
      </c>
      <c r="E332" s="19" t="s">
        <v>733</v>
      </c>
      <c r="F332" s="18">
        <v>3</v>
      </c>
      <c r="G332" s="18">
        <v>3</v>
      </c>
      <c r="H332" s="27">
        <v>1406.8</v>
      </c>
      <c r="I332" s="27">
        <v>1321</v>
      </c>
      <c r="J332" s="27">
        <v>1096.7</v>
      </c>
      <c r="K332" s="39">
        <v>76</v>
      </c>
      <c r="L332" s="18" t="s">
        <v>94</v>
      </c>
      <c r="M332" s="27">
        <f t="shared" si="29"/>
        <v>1793746.27</v>
      </c>
      <c r="N332" s="37"/>
      <c r="O332" s="37"/>
      <c r="P332" s="37"/>
      <c r="Q332" s="27">
        <v>1793746.27</v>
      </c>
      <c r="R332" s="27">
        <f t="shared" si="28"/>
        <v>1357.8700000000001</v>
      </c>
      <c r="S332" s="19">
        <v>14736.15</v>
      </c>
      <c r="T332" s="14" t="s">
        <v>756</v>
      </c>
      <c r="U332" s="160">
        <v>6.3</v>
      </c>
    </row>
    <row r="333" spans="1:21" ht="225">
      <c r="A333" s="126">
        <v>259</v>
      </c>
      <c r="B333" s="38" t="s">
        <v>659</v>
      </c>
      <c r="C333" s="21">
        <v>1972</v>
      </c>
      <c r="D333" s="21"/>
      <c r="E333" s="19" t="s">
        <v>733</v>
      </c>
      <c r="F333" s="19">
        <v>5</v>
      </c>
      <c r="G333" s="19">
        <v>1</v>
      </c>
      <c r="H333" s="27">
        <v>1680.9</v>
      </c>
      <c r="I333" s="27">
        <v>1510.4</v>
      </c>
      <c r="J333" s="27">
        <v>1257.9</v>
      </c>
      <c r="K333" s="39">
        <v>72</v>
      </c>
      <c r="L333" s="19" t="s">
        <v>1253</v>
      </c>
      <c r="M333" s="27">
        <f t="shared" si="29"/>
        <v>3873018.65</v>
      </c>
      <c r="N333" s="27"/>
      <c r="O333" s="27"/>
      <c r="P333" s="27"/>
      <c r="Q333" s="27">
        <v>3873018.65</v>
      </c>
      <c r="R333" s="27">
        <f t="shared" si="28"/>
        <v>2564.233746027542</v>
      </c>
      <c r="S333" s="19">
        <v>14736.15</v>
      </c>
      <c r="T333" s="14" t="s">
        <v>756</v>
      </c>
      <c r="U333" s="160">
        <v>6.3</v>
      </c>
    </row>
    <row r="334" spans="1:21" ht="75">
      <c r="A334" s="126">
        <v>260</v>
      </c>
      <c r="B334" s="38" t="s">
        <v>660</v>
      </c>
      <c r="C334" s="21">
        <v>1973</v>
      </c>
      <c r="D334" s="21">
        <v>2009</v>
      </c>
      <c r="E334" s="19" t="s">
        <v>733</v>
      </c>
      <c r="F334" s="21">
        <v>5</v>
      </c>
      <c r="G334" s="21">
        <v>2</v>
      </c>
      <c r="H334" s="27">
        <v>3548.02</v>
      </c>
      <c r="I334" s="27">
        <v>3338.62</v>
      </c>
      <c r="J334" s="27">
        <v>2396.02</v>
      </c>
      <c r="K334" s="39">
        <v>233</v>
      </c>
      <c r="L334" s="19" t="s">
        <v>689</v>
      </c>
      <c r="M334" s="27">
        <f t="shared" si="29"/>
        <v>4724423.84</v>
      </c>
      <c r="N334" s="27"/>
      <c r="O334" s="27"/>
      <c r="P334" s="27"/>
      <c r="Q334" s="27">
        <v>4724423.84</v>
      </c>
      <c r="R334" s="27">
        <f t="shared" si="28"/>
        <v>1415.0828306306198</v>
      </c>
      <c r="S334" s="19">
        <v>14736.15</v>
      </c>
      <c r="T334" s="14" t="s">
        <v>756</v>
      </c>
      <c r="U334" s="160">
        <v>6.3</v>
      </c>
    </row>
    <row r="335" spans="1:21" ht="135">
      <c r="A335" s="126">
        <v>261</v>
      </c>
      <c r="B335" s="38" t="s">
        <v>661</v>
      </c>
      <c r="C335" s="21">
        <v>1962</v>
      </c>
      <c r="D335" s="21"/>
      <c r="E335" s="19" t="s">
        <v>733</v>
      </c>
      <c r="F335" s="21">
        <v>4</v>
      </c>
      <c r="G335" s="21">
        <v>3</v>
      </c>
      <c r="H335" s="27">
        <v>2348.1</v>
      </c>
      <c r="I335" s="27">
        <v>2168.1</v>
      </c>
      <c r="J335" s="27">
        <v>1875.7</v>
      </c>
      <c r="K335" s="39">
        <v>87</v>
      </c>
      <c r="L335" s="19" t="s">
        <v>974</v>
      </c>
      <c r="M335" s="27">
        <f t="shared" si="29"/>
        <v>5899425.44</v>
      </c>
      <c r="N335" s="27"/>
      <c r="O335" s="27"/>
      <c r="P335" s="27"/>
      <c r="Q335" s="27">
        <v>5899425.44</v>
      </c>
      <c r="R335" s="27">
        <f t="shared" si="28"/>
        <v>2721.0116876527836</v>
      </c>
      <c r="S335" s="19">
        <v>14736.15</v>
      </c>
      <c r="T335" s="14" t="s">
        <v>756</v>
      </c>
      <c r="U335" s="160">
        <v>6.3</v>
      </c>
    </row>
    <row r="336" spans="1:21" ht="45">
      <c r="A336" s="126">
        <v>262</v>
      </c>
      <c r="B336" s="38" t="s">
        <v>662</v>
      </c>
      <c r="C336" s="21">
        <v>1967</v>
      </c>
      <c r="D336" s="21"/>
      <c r="E336" s="19" t="s">
        <v>733</v>
      </c>
      <c r="F336" s="21">
        <v>5</v>
      </c>
      <c r="G336" s="21">
        <v>1</v>
      </c>
      <c r="H336" s="27">
        <v>1950.8</v>
      </c>
      <c r="I336" s="27">
        <v>1868.8</v>
      </c>
      <c r="J336" s="27">
        <v>1595.83</v>
      </c>
      <c r="K336" s="39">
        <v>218</v>
      </c>
      <c r="L336" s="19" t="s">
        <v>1329</v>
      </c>
      <c r="M336" s="27">
        <f t="shared" si="29"/>
        <v>1370329.68</v>
      </c>
      <c r="N336" s="27"/>
      <c r="O336" s="27"/>
      <c r="P336" s="27"/>
      <c r="Q336" s="27">
        <v>1370329.68</v>
      </c>
      <c r="R336" s="27">
        <f t="shared" si="28"/>
        <v>733.2671660958904</v>
      </c>
      <c r="S336" s="19">
        <v>14736.15</v>
      </c>
      <c r="T336" s="14" t="s">
        <v>756</v>
      </c>
      <c r="U336" s="160">
        <v>6.3</v>
      </c>
    </row>
    <row r="337" spans="1:21" ht="90">
      <c r="A337" s="126">
        <v>263</v>
      </c>
      <c r="B337" s="38" t="s">
        <v>663</v>
      </c>
      <c r="C337" s="21">
        <v>1966</v>
      </c>
      <c r="D337" s="21"/>
      <c r="E337" s="19" t="s">
        <v>733</v>
      </c>
      <c r="F337" s="21">
        <v>5</v>
      </c>
      <c r="G337" s="21">
        <v>4</v>
      </c>
      <c r="H337" s="27">
        <v>2583</v>
      </c>
      <c r="I337" s="27">
        <v>2583</v>
      </c>
      <c r="J337" s="27">
        <v>2583</v>
      </c>
      <c r="K337" s="39">
        <v>128</v>
      </c>
      <c r="L337" s="19" t="s">
        <v>975</v>
      </c>
      <c r="M337" s="27">
        <f t="shared" si="29"/>
        <v>5667479.01</v>
      </c>
      <c r="N337" s="27"/>
      <c r="O337" s="27"/>
      <c r="P337" s="27"/>
      <c r="Q337" s="27">
        <v>5667479.01</v>
      </c>
      <c r="R337" s="27">
        <f t="shared" si="28"/>
        <v>2194.145958188153</v>
      </c>
      <c r="S337" s="19">
        <v>14736.15</v>
      </c>
      <c r="T337" s="14" t="s">
        <v>756</v>
      </c>
      <c r="U337" s="160">
        <v>6.3</v>
      </c>
    </row>
    <row r="338" spans="1:21" ht="75">
      <c r="A338" s="126">
        <v>264</v>
      </c>
      <c r="B338" s="38" t="s">
        <v>799</v>
      </c>
      <c r="C338" s="21">
        <v>1959</v>
      </c>
      <c r="D338" s="21"/>
      <c r="E338" s="19" t="s">
        <v>733</v>
      </c>
      <c r="F338" s="21">
        <v>3</v>
      </c>
      <c r="G338" s="21">
        <v>2</v>
      </c>
      <c r="H338" s="27">
        <v>924.1</v>
      </c>
      <c r="I338" s="27">
        <v>824.5</v>
      </c>
      <c r="J338" s="27">
        <v>824.5</v>
      </c>
      <c r="K338" s="39">
        <v>20</v>
      </c>
      <c r="L338" s="19" t="s">
        <v>1395</v>
      </c>
      <c r="M338" s="27">
        <f t="shared" si="29"/>
        <v>1119563.82</v>
      </c>
      <c r="N338" s="27"/>
      <c r="O338" s="27"/>
      <c r="P338" s="27"/>
      <c r="Q338" s="27">
        <v>1119563.82</v>
      </c>
      <c r="R338" s="27">
        <f t="shared" si="28"/>
        <v>1357.8700060642814</v>
      </c>
      <c r="S338" s="19">
        <v>14736.15</v>
      </c>
      <c r="T338" s="14" t="s">
        <v>756</v>
      </c>
      <c r="U338" s="160">
        <v>6.3</v>
      </c>
    </row>
    <row r="339" spans="1:21" ht="165">
      <c r="A339" s="126">
        <v>265</v>
      </c>
      <c r="B339" s="38" t="s">
        <v>1254</v>
      </c>
      <c r="C339" s="21">
        <v>1962</v>
      </c>
      <c r="D339" s="21"/>
      <c r="E339" s="19" t="s">
        <v>733</v>
      </c>
      <c r="F339" s="21">
        <v>5</v>
      </c>
      <c r="G339" s="21">
        <v>3</v>
      </c>
      <c r="H339" s="27">
        <v>3160.78</v>
      </c>
      <c r="I339" s="27">
        <v>2920.78</v>
      </c>
      <c r="J339" s="27">
        <v>1784.22</v>
      </c>
      <c r="K339" s="39">
        <v>199</v>
      </c>
      <c r="L339" s="19" t="s">
        <v>976</v>
      </c>
      <c r="M339" s="27">
        <v>9933751.01</v>
      </c>
      <c r="O339" s="27"/>
      <c r="P339" s="27"/>
      <c r="Q339" s="27">
        <v>9933751.01</v>
      </c>
      <c r="R339" s="27">
        <f t="shared" si="28"/>
        <v>3401.0610213710033</v>
      </c>
      <c r="S339" s="19">
        <v>14736.15</v>
      </c>
      <c r="T339" s="14" t="s">
        <v>756</v>
      </c>
      <c r="U339" s="160">
        <v>6.3</v>
      </c>
    </row>
    <row r="340" spans="1:21" ht="45">
      <c r="A340" s="126">
        <v>266</v>
      </c>
      <c r="B340" s="38" t="s">
        <v>801</v>
      </c>
      <c r="C340" s="21">
        <v>1960</v>
      </c>
      <c r="D340" s="21">
        <v>2009</v>
      </c>
      <c r="E340" s="19" t="s">
        <v>733</v>
      </c>
      <c r="F340" s="21">
        <v>2</v>
      </c>
      <c r="G340" s="21">
        <v>1</v>
      </c>
      <c r="H340" s="27">
        <v>272.8</v>
      </c>
      <c r="I340" s="27">
        <v>272.8</v>
      </c>
      <c r="J340" s="27">
        <v>235</v>
      </c>
      <c r="K340" s="39">
        <v>21</v>
      </c>
      <c r="L340" s="19" t="s">
        <v>743</v>
      </c>
      <c r="M340" s="27">
        <f t="shared" si="29"/>
        <v>143937.46</v>
      </c>
      <c r="N340" s="27"/>
      <c r="O340" s="27"/>
      <c r="P340" s="27"/>
      <c r="Q340" s="27">
        <v>143937.46</v>
      </c>
      <c r="R340" s="27">
        <f t="shared" si="28"/>
        <v>527.6299853372434</v>
      </c>
      <c r="S340" s="19">
        <v>14736.15</v>
      </c>
      <c r="T340" s="14" t="s">
        <v>756</v>
      </c>
      <c r="U340" s="160">
        <v>6.3</v>
      </c>
    </row>
    <row r="341" spans="1:21" ht="45">
      <c r="A341" s="126">
        <v>267</v>
      </c>
      <c r="B341" s="38" t="s">
        <v>802</v>
      </c>
      <c r="C341" s="21">
        <v>1961</v>
      </c>
      <c r="D341" s="21">
        <v>2009</v>
      </c>
      <c r="E341" s="19" t="s">
        <v>733</v>
      </c>
      <c r="F341" s="21">
        <v>2</v>
      </c>
      <c r="G341" s="21">
        <v>1</v>
      </c>
      <c r="H341" s="27">
        <v>410.6</v>
      </c>
      <c r="I341" s="27">
        <v>410.6</v>
      </c>
      <c r="J341" s="27">
        <v>71.5</v>
      </c>
      <c r="K341" s="39">
        <v>28</v>
      </c>
      <c r="L341" s="19" t="s">
        <v>743</v>
      </c>
      <c r="M341" s="27">
        <f t="shared" si="29"/>
        <v>216644.88</v>
      </c>
      <c r="N341" s="27"/>
      <c r="O341" s="27"/>
      <c r="P341" s="27"/>
      <c r="Q341" s="27">
        <v>216644.88</v>
      </c>
      <c r="R341" s="27">
        <f t="shared" si="28"/>
        <v>527.6300048709206</v>
      </c>
      <c r="S341" s="19">
        <v>14736.15</v>
      </c>
      <c r="T341" s="14" t="s">
        <v>756</v>
      </c>
      <c r="U341" s="160">
        <v>6.3</v>
      </c>
    </row>
    <row r="342" spans="1:21" ht="45">
      <c r="A342" s="126">
        <v>268</v>
      </c>
      <c r="B342" s="38" t="s">
        <v>803</v>
      </c>
      <c r="C342" s="21">
        <v>1967</v>
      </c>
      <c r="D342" s="21"/>
      <c r="E342" s="19" t="s">
        <v>733</v>
      </c>
      <c r="F342" s="21">
        <v>5</v>
      </c>
      <c r="G342" s="21">
        <v>3</v>
      </c>
      <c r="H342" s="27">
        <v>2684.2</v>
      </c>
      <c r="I342" s="27">
        <v>2459.2</v>
      </c>
      <c r="J342" s="27">
        <v>1961.8</v>
      </c>
      <c r="K342" s="39">
        <v>127</v>
      </c>
      <c r="L342" s="19" t="s">
        <v>1329</v>
      </c>
      <c r="M342" s="27">
        <f t="shared" si="29"/>
        <v>2394237.6</v>
      </c>
      <c r="N342" s="27"/>
      <c r="O342" s="27"/>
      <c r="P342" s="27"/>
      <c r="Q342" s="27">
        <v>2394237.6</v>
      </c>
      <c r="R342" s="27">
        <f t="shared" si="28"/>
        <v>973.5839297332467</v>
      </c>
      <c r="S342" s="19">
        <v>14736.15</v>
      </c>
      <c r="T342" s="14" t="s">
        <v>756</v>
      </c>
      <c r="U342" s="160">
        <v>6.3</v>
      </c>
    </row>
    <row r="343" spans="1:21" ht="45">
      <c r="A343" s="126">
        <v>269</v>
      </c>
      <c r="B343" s="38" t="s">
        <v>804</v>
      </c>
      <c r="C343" s="21">
        <v>1964</v>
      </c>
      <c r="D343" s="21"/>
      <c r="E343" s="19" t="s">
        <v>733</v>
      </c>
      <c r="F343" s="21">
        <v>5</v>
      </c>
      <c r="G343" s="21">
        <v>5</v>
      </c>
      <c r="H343" s="27">
        <v>5651.55</v>
      </c>
      <c r="I343" s="27">
        <v>5257.55</v>
      </c>
      <c r="J343" s="27">
        <v>5019.35</v>
      </c>
      <c r="K343" s="39">
        <v>199</v>
      </c>
      <c r="L343" s="19" t="s">
        <v>1321</v>
      </c>
      <c r="M343" s="27">
        <f t="shared" si="29"/>
        <v>3272880</v>
      </c>
      <c r="N343" s="27"/>
      <c r="O343" s="27"/>
      <c r="P343" s="27"/>
      <c r="Q343" s="27">
        <v>3272880</v>
      </c>
      <c r="R343" s="27">
        <f t="shared" si="28"/>
        <v>622.510484921684</v>
      </c>
      <c r="S343" s="19">
        <v>14736.15</v>
      </c>
      <c r="T343" s="14" t="s">
        <v>756</v>
      </c>
      <c r="U343" s="160">
        <v>6.3</v>
      </c>
    </row>
    <row r="344" spans="1:21" ht="45">
      <c r="A344" s="126">
        <v>270</v>
      </c>
      <c r="B344" s="38" t="s">
        <v>664</v>
      </c>
      <c r="C344" s="21">
        <v>1974</v>
      </c>
      <c r="D344" s="21">
        <v>2012</v>
      </c>
      <c r="E344" s="19" t="s">
        <v>733</v>
      </c>
      <c r="F344" s="21">
        <v>5</v>
      </c>
      <c r="G344" s="21">
        <v>1</v>
      </c>
      <c r="H344" s="27">
        <v>5582.969999999999</v>
      </c>
      <c r="I344" s="27">
        <v>3812.87</v>
      </c>
      <c r="J344" s="27">
        <v>3667.18</v>
      </c>
      <c r="K344" s="39">
        <v>298</v>
      </c>
      <c r="L344" s="19" t="s">
        <v>1255</v>
      </c>
      <c r="M344" s="27">
        <f t="shared" si="29"/>
        <v>7582730.83</v>
      </c>
      <c r="N344" s="27"/>
      <c r="O344" s="27"/>
      <c r="P344" s="27"/>
      <c r="Q344" s="27">
        <v>7582730.83</v>
      </c>
      <c r="R344" s="27">
        <f t="shared" si="28"/>
        <v>1988.7200009441708</v>
      </c>
      <c r="S344" s="19">
        <v>14736.15</v>
      </c>
      <c r="T344" s="14" t="s">
        <v>756</v>
      </c>
      <c r="U344" s="160">
        <v>6.3</v>
      </c>
    </row>
    <row r="345" spans="1:21" ht="180">
      <c r="A345" s="126">
        <v>271</v>
      </c>
      <c r="B345" s="38" t="s">
        <v>665</v>
      </c>
      <c r="C345" s="21">
        <v>1972</v>
      </c>
      <c r="D345" s="21"/>
      <c r="E345" s="19" t="s">
        <v>733</v>
      </c>
      <c r="F345" s="21">
        <v>5</v>
      </c>
      <c r="G345" s="21">
        <v>2</v>
      </c>
      <c r="H345" s="27">
        <v>4161.08</v>
      </c>
      <c r="I345" s="27">
        <v>4013.08</v>
      </c>
      <c r="J345" s="27">
        <v>3823.37</v>
      </c>
      <c r="K345" s="39">
        <v>277</v>
      </c>
      <c r="L345" s="19" t="s">
        <v>977</v>
      </c>
      <c r="M345" s="27">
        <f t="shared" si="29"/>
        <v>12202573.1</v>
      </c>
      <c r="N345" s="27"/>
      <c r="O345" s="27"/>
      <c r="P345" s="27"/>
      <c r="Q345" s="27">
        <v>12202573.1</v>
      </c>
      <c r="R345" s="27">
        <f t="shared" si="28"/>
        <v>3040.7001853937622</v>
      </c>
      <c r="S345" s="19">
        <v>14736.15</v>
      </c>
      <c r="T345" s="14" t="s">
        <v>756</v>
      </c>
      <c r="U345" s="160">
        <v>6.3</v>
      </c>
    </row>
    <row r="346" spans="1:21" ht="30">
      <c r="A346" s="126">
        <v>272</v>
      </c>
      <c r="B346" s="38" t="s">
        <v>666</v>
      </c>
      <c r="C346" s="21">
        <v>1970</v>
      </c>
      <c r="D346" s="21"/>
      <c r="E346" s="19" t="s">
        <v>733</v>
      </c>
      <c r="F346" s="21">
        <v>5</v>
      </c>
      <c r="G346" s="21">
        <v>4</v>
      </c>
      <c r="H346" s="27">
        <v>3145.6000000000004</v>
      </c>
      <c r="I346" s="27">
        <v>2813.8</v>
      </c>
      <c r="J346" s="27">
        <v>2813.8</v>
      </c>
      <c r="K346" s="39">
        <v>141</v>
      </c>
      <c r="L346" s="19" t="s">
        <v>930</v>
      </c>
      <c r="M346" s="27">
        <f t="shared" si="29"/>
        <v>1234301.51</v>
      </c>
      <c r="N346" s="27"/>
      <c r="O346" s="27"/>
      <c r="P346" s="27"/>
      <c r="Q346" s="27">
        <v>1234301.51</v>
      </c>
      <c r="R346" s="27">
        <f t="shared" si="28"/>
        <v>438.6600007107825</v>
      </c>
      <c r="S346" s="19">
        <v>14736.15</v>
      </c>
      <c r="T346" s="14" t="s">
        <v>667</v>
      </c>
      <c r="U346" s="160">
        <v>1234301.51</v>
      </c>
    </row>
    <row r="347" spans="1:21" ht="180">
      <c r="A347" s="126">
        <v>273</v>
      </c>
      <c r="B347" s="38" t="s">
        <v>668</v>
      </c>
      <c r="C347" s="21">
        <v>1973</v>
      </c>
      <c r="D347" s="21"/>
      <c r="E347" s="19" t="s">
        <v>733</v>
      </c>
      <c r="F347" s="21">
        <v>9</v>
      </c>
      <c r="G347" s="21">
        <v>1</v>
      </c>
      <c r="H347" s="27">
        <v>2613.1</v>
      </c>
      <c r="I347" s="27">
        <v>2310.5</v>
      </c>
      <c r="J347" s="27">
        <v>2116</v>
      </c>
      <c r="K347" s="39">
        <v>102</v>
      </c>
      <c r="L347" s="19" t="s">
        <v>977</v>
      </c>
      <c r="M347" s="27">
        <f t="shared" si="29"/>
        <v>4486616.8</v>
      </c>
      <c r="N347" s="27"/>
      <c r="O347" s="27"/>
      <c r="P347" s="27"/>
      <c r="Q347" s="27">
        <v>4486616.8</v>
      </c>
      <c r="R347" s="27">
        <f t="shared" si="28"/>
        <v>1941.8380437134817</v>
      </c>
      <c r="S347" s="19">
        <v>14736.15</v>
      </c>
      <c r="T347" s="14" t="s">
        <v>756</v>
      </c>
      <c r="U347" s="160">
        <v>6.3</v>
      </c>
    </row>
    <row r="348" spans="1:21" ht="45">
      <c r="A348" s="126">
        <v>274</v>
      </c>
      <c r="B348" s="38" t="s">
        <v>349</v>
      </c>
      <c r="C348" s="21">
        <v>1957</v>
      </c>
      <c r="D348" s="21">
        <v>2008</v>
      </c>
      <c r="E348" s="19" t="s">
        <v>733</v>
      </c>
      <c r="F348" s="21">
        <v>3</v>
      </c>
      <c r="G348" s="21">
        <v>1</v>
      </c>
      <c r="H348" s="27">
        <v>1571.86</v>
      </c>
      <c r="I348" s="27">
        <v>1490.86</v>
      </c>
      <c r="J348" s="27">
        <v>870.75</v>
      </c>
      <c r="K348" s="39">
        <v>138</v>
      </c>
      <c r="L348" s="19" t="s">
        <v>1329</v>
      </c>
      <c r="M348" s="27">
        <f t="shared" si="29"/>
        <v>2223040.8</v>
      </c>
      <c r="N348" s="27"/>
      <c r="O348" s="27"/>
      <c r="P348" s="27"/>
      <c r="Q348" s="27">
        <v>2223040.8</v>
      </c>
      <c r="R348" s="27">
        <f t="shared" si="28"/>
        <v>1491.1130488442911</v>
      </c>
      <c r="S348" s="19">
        <v>14736.15</v>
      </c>
      <c r="T348" s="14" t="s">
        <v>756</v>
      </c>
      <c r="U348" s="160">
        <v>6.3</v>
      </c>
    </row>
    <row r="349" spans="1:21" ht="135">
      <c r="A349" s="126">
        <v>275</v>
      </c>
      <c r="B349" s="38" t="s">
        <v>350</v>
      </c>
      <c r="C349" s="21">
        <v>1964</v>
      </c>
      <c r="D349" s="21">
        <v>2016</v>
      </c>
      <c r="E349" s="19" t="s">
        <v>733</v>
      </c>
      <c r="F349" s="21">
        <v>5</v>
      </c>
      <c r="G349" s="21">
        <v>2</v>
      </c>
      <c r="H349" s="27">
        <v>1995.6</v>
      </c>
      <c r="I349" s="27">
        <v>1847.6</v>
      </c>
      <c r="J349" s="27">
        <v>1649.2</v>
      </c>
      <c r="K349" s="39">
        <v>90</v>
      </c>
      <c r="L349" s="19" t="s">
        <v>978</v>
      </c>
      <c r="M349" s="27">
        <f t="shared" si="29"/>
        <v>4285848.15</v>
      </c>
      <c r="N349" s="27"/>
      <c r="O349" s="27"/>
      <c r="P349" s="27"/>
      <c r="Q349" s="27">
        <v>4285848.15</v>
      </c>
      <c r="R349" s="27">
        <f t="shared" si="28"/>
        <v>2319.6839954535617</v>
      </c>
      <c r="S349" s="19">
        <v>14736.15</v>
      </c>
      <c r="T349" s="14" t="s">
        <v>756</v>
      </c>
      <c r="U349" s="160">
        <v>6.3</v>
      </c>
    </row>
    <row r="350" spans="1:21" ht="90">
      <c r="A350" s="126">
        <v>276</v>
      </c>
      <c r="B350" s="38" t="s">
        <v>669</v>
      </c>
      <c r="C350" s="21">
        <v>1975</v>
      </c>
      <c r="D350" s="21">
        <v>2009</v>
      </c>
      <c r="E350" s="18" t="s">
        <v>1326</v>
      </c>
      <c r="F350" s="21">
        <v>5</v>
      </c>
      <c r="G350" s="21">
        <v>4</v>
      </c>
      <c r="H350" s="27">
        <v>3325.3</v>
      </c>
      <c r="I350" s="27">
        <v>2987.3</v>
      </c>
      <c r="J350" s="27">
        <v>2708.9</v>
      </c>
      <c r="K350" s="39">
        <v>155</v>
      </c>
      <c r="L350" s="19" t="s">
        <v>95</v>
      </c>
      <c r="M350" s="27">
        <f t="shared" si="29"/>
        <v>3916738.65</v>
      </c>
      <c r="N350" s="27"/>
      <c r="O350" s="27"/>
      <c r="P350" s="27"/>
      <c r="Q350" s="27">
        <v>3916738.65</v>
      </c>
      <c r="R350" s="27">
        <f t="shared" si="28"/>
        <v>1311.1300003347503</v>
      </c>
      <c r="S350" s="19">
        <v>14736.15</v>
      </c>
      <c r="T350" s="14" t="s">
        <v>756</v>
      </c>
      <c r="U350" s="160">
        <v>6.3</v>
      </c>
    </row>
    <row r="351" spans="1:21" ht="135">
      <c r="A351" s="126">
        <v>277</v>
      </c>
      <c r="B351" s="38" t="s">
        <v>809</v>
      </c>
      <c r="C351" s="21">
        <v>1975</v>
      </c>
      <c r="D351" s="21"/>
      <c r="E351" s="18" t="s">
        <v>1326</v>
      </c>
      <c r="F351" s="21">
        <v>5</v>
      </c>
      <c r="G351" s="21">
        <v>4</v>
      </c>
      <c r="H351" s="27">
        <v>3347.8</v>
      </c>
      <c r="I351" s="27">
        <v>3038.8</v>
      </c>
      <c r="J351" s="27">
        <v>2813.7</v>
      </c>
      <c r="K351" s="39">
        <v>163</v>
      </c>
      <c r="L351" s="19" t="s">
        <v>979</v>
      </c>
      <c r="M351" s="27">
        <f t="shared" si="29"/>
        <v>8521524.24</v>
      </c>
      <c r="N351" s="27"/>
      <c r="O351" s="27"/>
      <c r="P351" s="27"/>
      <c r="Q351" s="27">
        <v>8521524.24</v>
      </c>
      <c r="R351" s="27">
        <f t="shared" si="28"/>
        <v>2804.239910490983</v>
      </c>
      <c r="S351" s="19">
        <v>14736.15</v>
      </c>
      <c r="T351" s="14" t="s">
        <v>756</v>
      </c>
      <c r="U351" s="160">
        <v>6.3</v>
      </c>
    </row>
    <row r="352" spans="1:21" ht="30">
      <c r="A352" s="126">
        <v>278</v>
      </c>
      <c r="B352" s="38" t="s">
        <v>810</v>
      </c>
      <c r="C352" s="21">
        <v>1975</v>
      </c>
      <c r="D352" s="21"/>
      <c r="E352" s="18" t="s">
        <v>1326</v>
      </c>
      <c r="F352" s="21">
        <v>5</v>
      </c>
      <c r="G352" s="21">
        <v>6</v>
      </c>
      <c r="H352" s="27">
        <v>5113.200000000001</v>
      </c>
      <c r="I352" s="27">
        <v>4596.6</v>
      </c>
      <c r="J352" s="27">
        <v>4383.8</v>
      </c>
      <c r="K352" s="39">
        <v>234</v>
      </c>
      <c r="L352" s="19" t="s">
        <v>1329</v>
      </c>
      <c r="M352" s="27">
        <f t="shared" si="29"/>
        <v>1906452.5999999999</v>
      </c>
      <c r="N352" s="27"/>
      <c r="O352" s="27"/>
      <c r="P352" s="27"/>
      <c r="Q352" s="27">
        <v>1906452.5999999999</v>
      </c>
      <c r="R352" s="27">
        <f t="shared" si="28"/>
        <v>414.7527737893225</v>
      </c>
      <c r="S352" s="19">
        <v>14736.15</v>
      </c>
      <c r="T352" s="14" t="s">
        <v>667</v>
      </c>
      <c r="U352" s="192">
        <v>1906452.5999999999</v>
      </c>
    </row>
    <row r="353" spans="1:21" ht="150">
      <c r="A353" s="126">
        <v>279</v>
      </c>
      <c r="B353" s="38" t="s">
        <v>811</v>
      </c>
      <c r="C353" s="21">
        <v>1975</v>
      </c>
      <c r="D353" s="21"/>
      <c r="E353" s="18" t="s">
        <v>1326</v>
      </c>
      <c r="F353" s="21">
        <v>5</v>
      </c>
      <c r="G353" s="21">
        <v>4</v>
      </c>
      <c r="H353" s="27">
        <v>3326.4</v>
      </c>
      <c r="I353" s="27">
        <v>3008.4</v>
      </c>
      <c r="J353" s="27">
        <v>2668.3</v>
      </c>
      <c r="K353" s="39">
        <v>130</v>
      </c>
      <c r="L353" s="19" t="s">
        <v>980</v>
      </c>
      <c r="M353" s="27">
        <f t="shared" si="29"/>
        <v>8255747.62</v>
      </c>
      <c r="N353" s="27"/>
      <c r="O353" s="27"/>
      <c r="P353" s="27"/>
      <c r="Q353" s="27">
        <v>8255747.62</v>
      </c>
      <c r="R353" s="27">
        <f t="shared" si="28"/>
        <v>2744.2320236670653</v>
      </c>
      <c r="S353" s="19">
        <v>14736.15</v>
      </c>
      <c r="T353" s="14" t="s">
        <v>756</v>
      </c>
      <c r="U353" s="160">
        <v>6.3</v>
      </c>
    </row>
    <row r="354" spans="1:21" ht="165">
      <c r="A354" s="126">
        <v>280</v>
      </c>
      <c r="B354" s="38" t="s">
        <v>1256</v>
      </c>
      <c r="C354" s="21">
        <v>1960</v>
      </c>
      <c r="D354" s="21"/>
      <c r="E354" s="19" t="s">
        <v>733</v>
      </c>
      <c r="F354" s="21">
        <v>5</v>
      </c>
      <c r="G354" s="21">
        <v>4</v>
      </c>
      <c r="H354" s="27">
        <v>4177.34</v>
      </c>
      <c r="I354" s="27">
        <v>3817.34</v>
      </c>
      <c r="J354" s="27">
        <v>3562.95</v>
      </c>
      <c r="K354" s="39">
        <v>214</v>
      </c>
      <c r="L354" s="19" t="s">
        <v>981</v>
      </c>
      <c r="M354" s="27">
        <f t="shared" si="29"/>
        <v>11807451.93</v>
      </c>
      <c r="N354" s="27"/>
      <c r="O354" s="27"/>
      <c r="P354" s="27"/>
      <c r="Q354" s="27">
        <v>11807451.93</v>
      </c>
      <c r="R354" s="27">
        <f t="shared" si="28"/>
        <v>3093.1098435035915</v>
      </c>
      <c r="S354" s="19">
        <v>14736.15</v>
      </c>
      <c r="T354" s="14" t="s">
        <v>756</v>
      </c>
      <c r="U354" s="160">
        <v>6.3</v>
      </c>
    </row>
    <row r="355" spans="1:21" ht="195">
      <c r="A355" s="126">
        <v>281</v>
      </c>
      <c r="B355" s="38" t="s">
        <v>1257</v>
      </c>
      <c r="C355" s="21">
        <v>1961</v>
      </c>
      <c r="D355" s="21"/>
      <c r="E355" s="19" t="s">
        <v>733</v>
      </c>
      <c r="F355" s="21">
        <v>4</v>
      </c>
      <c r="G355" s="21">
        <v>2</v>
      </c>
      <c r="H355" s="27">
        <v>2336.08</v>
      </c>
      <c r="I355" s="27">
        <v>2330</v>
      </c>
      <c r="J355" s="27">
        <v>2248.12</v>
      </c>
      <c r="K355" s="39">
        <v>160</v>
      </c>
      <c r="L355" s="19" t="s">
        <v>982</v>
      </c>
      <c r="M355" s="27">
        <f t="shared" si="29"/>
        <v>10132436.28</v>
      </c>
      <c r="N355" s="27"/>
      <c r="O355" s="27"/>
      <c r="P355" s="27"/>
      <c r="Q355" s="27">
        <v>10132436.28</v>
      </c>
      <c r="R355" s="27">
        <f t="shared" si="28"/>
        <v>4348.685098712446</v>
      </c>
      <c r="S355" s="19">
        <v>14736.15</v>
      </c>
      <c r="T355" s="14" t="s">
        <v>756</v>
      </c>
      <c r="U355" s="160">
        <v>6.3</v>
      </c>
    </row>
    <row r="356" spans="1:21" ht="165">
      <c r="A356" s="126">
        <v>282</v>
      </c>
      <c r="B356" s="38" t="s">
        <v>1258</v>
      </c>
      <c r="C356" s="21">
        <v>1960</v>
      </c>
      <c r="D356" s="21"/>
      <c r="E356" s="19" t="s">
        <v>733</v>
      </c>
      <c r="F356" s="21">
        <v>4</v>
      </c>
      <c r="G356" s="21">
        <v>2</v>
      </c>
      <c r="H356" s="27">
        <v>1482.7</v>
      </c>
      <c r="I356" s="27">
        <v>1330.7</v>
      </c>
      <c r="J356" s="27">
        <v>1299.2</v>
      </c>
      <c r="K356" s="39">
        <v>54</v>
      </c>
      <c r="L356" s="19" t="s">
        <v>983</v>
      </c>
      <c r="M356" s="27">
        <f t="shared" si="29"/>
        <v>4405047.91</v>
      </c>
      <c r="N356" s="27"/>
      <c r="O356" s="27"/>
      <c r="P356" s="27"/>
      <c r="Q356" s="27">
        <v>4405047.91</v>
      </c>
      <c r="R356" s="27">
        <f t="shared" si="28"/>
        <v>3310.323822048546</v>
      </c>
      <c r="S356" s="19">
        <v>14736.15</v>
      </c>
      <c r="T356" s="14" t="s">
        <v>756</v>
      </c>
      <c r="U356" s="160">
        <v>6.3</v>
      </c>
    </row>
    <row r="357" spans="1:21" ht="45">
      <c r="A357" s="126">
        <v>283</v>
      </c>
      <c r="B357" s="38" t="s">
        <v>1193</v>
      </c>
      <c r="C357" s="21">
        <v>1969</v>
      </c>
      <c r="D357" s="21"/>
      <c r="E357" s="19" t="s">
        <v>733</v>
      </c>
      <c r="F357" s="21">
        <v>5</v>
      </c>
      <c r="G357" s="21">
        <v>3</v>
      </c>
      <c r="H357" s="27">
        <v>3742.23</v>
      </c>
      <c r="I357" s="27">
        <v>3515.23</v>
      </c>
      <c r="J357" s="27">
        <v>3356.92</v>
      </c>
      <c r="K357" s="39">
        <v>268</v>
      </c>
      <c r="L357" s="19" t="s">
        <v>1329</v>
      </c>
      <c r="M357" s="27">
        <f t="shared" si="29"/>
        <v>2990908.8</v>
      </c>
      <c r="N357" s="27"/>
      <c r="O357" s="27"/>
      <c r="P357" s="27"/>
      <c r="Q357" s="27">
        <v>2990908.8</v>
      </c>
      <c r="R357" s="27">
        <f t="shared" si="28"/>
        <v>850.8429889367125</v>
      </c>
      <c r="S357" s="19">
        <v>14736.15</v>
      </c>
      <c r="T357" s="14" t="s">
        <v>756</v>
      </c>
      <c r="U357" s="160">
        <v>6.3</v>
      </c>
    </row>
    <row r="358" spans="1:21" ht="165">
      <c r="A358" s="126">
        <v>284</v>
      </c>
      <c r="B358" s="38" t="s">
        <v>1259</v>
      </c>
      <c r="C358" s="21">
        <v>1963</v>
      </c>
      <c r="D358" s="21"/>
      <c r="E358" s="19" t="s">
        <v>733</v>
      </c>
      <c r="F358" s="21">
        <v>4</v>
      </c>
      <c r="G358" s="21">
        <v>3</v>
      </c>
      <c r="H358" s="27">
        <v>2547.5</v>
      </c>
      <c r="I358" s="27">
        <v>2367.5</v>
      </c>
      <c r="J358" s="27">
        <v>2210.15</v>
      </c>
      <c r="K358" s="39">
        <v>200</v>
      </c>
      <c r="L358" s="19" t="s">
        <v>984</v>
      </c>
      <c r="M358" s="27">
        <f t="shared" si="29"/>
        <v>7539692.700000001</v>
      </c>
      <c r="N358" s="27"/>
      <c r="O358" s="27"/>
      <c r="P358" s="27"/>
      <c r="Q358" s="27">
        <v>7539692.700000001</v>
      </c>
      <c r="R358" s="27">
        <f t="shared" si="28"/>
        <v>3184.6642872228094</v>
      </c>
      <c r="S358" s="19">
        <v>14736.15</v>
      </c>
      <c r="T358" s="14" t="s">
        <v>756</v>
      </c>
      <c r="U358" s="160">
        <v>6.3</v>
      </c>
    </row>
    <row r="359" spans="1:21" ht="135">
      <c r="A359" s="126">
        <v>285</v>
      </c>
      <c r="B359" s="38" t="s">
        <v>1260</v>
      </c>
      <c r="C359" s="21">
        <v>1963</v>
      </c>
      <c r="D359" s="21"/>
      <c r="E359" s="19" t="s">
        <v>733</v>
      </c>
      <c r="F359" s="21">
        <v>4</v>
      </c>
      <c r="G359" s="21">
        <v>4</v>
      </c>
      <c r="H359" s="27">
        <v>2808</v>
      </c>
      <c r="I359" s="27">
        <v>2550.8</v>
      </c>
      <c r="J359" s="27">
        <v>2231.2</v>
      </c>
      <c r="K359" s="39">
        <v>104</v>
      </c>
      <c r="L359" s="19" t="s">
        <v>1051</v>
      </c>
      <c r="M359" s="27">
        <f t="shared" si="29"/>
        <v>3558636.4200000004</v>
      </c>
      <c r="N359" s="27"/>
      <c r="O359" s="27"/>
      <c r="P359" s="27"/>
      <c r="Q359" s="27">
        <v>3558636.4200000004</v>
      </c>
      <c r="R359" s="27">
        <f t="shared" si="28"/>
        <v>1395.1060137995923</v>
      </c>
      <c r="S359" s="19">
        <v>14736.15</v>
      </c>
      <c r="T359" s="14" t="s">
        <v>756</v>
      </c>
      <c r="U359" s="160">
        <v>6.3</v>
      </c>
    </row>
    <row r="360" spans="1:21" ht="45">
      <c r="A360" s="126">
        <v>286</v>
      </c>
      <c r="B360" s="38" t="s">
        <v>812</v>
      </c>
      <c r="C360" s="21">
        <v>1960</v>
      </c>
      <c r="D360" s="21">
        <v>2010</v>
      </c>
      <c r="E360" s="19" t="s">
        <v>733</v>
      </c>
      <c r="F360" s="21">
        <v>2</v>
      </c>
      <c r="G360" s="21">
        <v>1</v>
      </c>
      <c r="H360" s="27">
        <v>296.2</v>
      </c>
      <c r="I360" s="27">
        <v>272.3</v>
      </c>
      <c r="J360" s="27">
        <v>272.3</v>
      </c>
      <c r="K360" s="39">
        <v>19</v>
      </c>
      <c r="L360" s="19" t="s">
        <v>1329</v>
      </c>
      <c r="M360" s="27">
        <f t="shared" si="29"/>
        <v>594153.6</v>
      </c>
      <c r="N360" s="27"/>
      <c r="O360" s="27"/>
      <c r="P360" s="27"/>
      <c r="Q360" s="27">
        <v>594153.6</v>
      </c>
      <c r="R360" s="27">
        <f t="shared" si="28"/>
        <v>2181.9816378993755</v>
      </c>
      <c r="S360" s="19">
        <v>14736.15</v>
      </c>
      <c r="T360" s="14" t="s">
        <v>756</v>
      </c>
      <c r="U360" s="160">
        <v>6.3</v>
      </c>
    </row>
    <row r="361" spans="1:21" ht="45">
      <c r="A361" s="126">
        <v>287</v>
      </c>
      <c r="B361" s="38" t="s">
        <v>813</v>
      </c>
      <c r="C361" s="21">
        <v>1959</v>
      </c>
      <c r="D361" s="21">
        <v>2010</v>
      </c>
      <c r="E361" s="19" t="s">
        <v>733</v>
      </c>
      <c r="F361" s="21">
        <v>2</v>
      </c>
      <c r="G361" s="21">
        <v>1</v>
      </c>
      <c r="H361" s="27">
        <v>307.7</v>
      </c>
      <c r="I361" s="27">
        <v>281.5</v>
      </c>
      <c r="J361" s="27">
        <v>176.8</v>
      </c>
      <c r="K361" s="39">
        <v>22</v>
      </c>
      <c r="L361" s="19" t="s">
        <v>1321</v>
      </c>
      <c r="M361" s="27">
        <f t="shared" si="29"/>
        <v>594153.6</v>
      </c>
      <c r="N361" s="27"/>
      <c r="O361" s="27"/>
      <c r="P361" s="27"/>
      <c r="Q361" s="27">
        <v>594153.6</v>
      </c>
      <c r="R361" s="27">
        <f t="shared" si="28"/>
        <v>2110.6699822380106</v>
      </c>
      <c r="S361" s="19">
        <v>14736.15</v>
      </c>
      <c r="T361" s="14" t="s">
        <v>756</v>
      </c>
      <c r="U361" s="160">
        <v>6.3</v>
      </c>
    </row>
    <row r="362" spans="1:21" ht="45">
      <c r="A362" s="126">
        <v>288</v>
      </c>
      <c r="B362" s="38" t="s">
        <v>814</v>
      </c>
      <c r="C362" s="21">
        <v>1959</v>
      </c>
      <c r="D362" s="21">
        <v>2010</v>
      </c>
      <c r="E362" s="19" t="s">
        <v>733</v>
      </c>
      <c r="F362" s="21">
        <v>2</v>
      </c>
      <c r="G362" s="21">
        <v>1</v>
      </c>
      <c r="H362" s="27">
        <v>312.09999999999997</v>
      </c>
      <c r="I362" s="27">
        <v>285.2</v>
      </c>
      <c r="J362" s="27">
        <v>250.8</v>
      </c>
      <c r="K362" s="39">
        <v>11</v>
      </c>
      <c r="L362" s="19" t="s">
        <v>1329</v>
      </c>
      <c r="M362" s="27">
        <f t="shared" si="29"/>
        <v>594153.6</v>
      </c>
      <c r="N362" s="27"/>
      <c r="O362" s="27"/>
      <c r="P362" s="27"/>
      <c r="Q362" s="27">
        <v>594153.6</v>
      </c>
      <c r="R362" s="27">
        <f t="shared" si="28"/>
        <v>2083.2875175315567</v>
      </c>
      <c r="S362" s="19">
        <v>14736.15</v>
      </c>
      <c r="T362" s="14" t="s">
        <v>756</v>
      </c>
      <c r="U362" s="160">
        <v>6.3</v>
      </c>
    </row>
    <row r="363" spans="1:21" ht="105">
      <c r="A363" s="126">
        <v>289</v>
      </c>
      <c r="B363" s="38" t="s">
        <v>676</v>
      </c>
      <c r="C363" s="21">
        <v>1973</v>
      </c>
      <c r="D363" s="21"/>
      <c r="E363" s="19" t="s">
        <v>733</v>
      </c>
      <c r="F363" s="21">
        <v>2</v>
      </c>
      <c r="G363" s="21">
        <v>2</v>
      </c>
      <c r="H363" s="27">
        <v>1743.31</v>
      </c>
      <c r="I363" s="27">
        <v>957.91</v>
      </c>
      <c r="J363" s="27">
        <v>780.37</v>
      </c>
      <c r="K363" s="39">
        <v>56</v>
      </c>
      <c r="L363" s="19" t="s">
        <v>96</v>
      </c>
      <c r="M363" s="27">
        <f t="shared" si="29"/>
        <v>3343034.94</v>
      </c>
      <c r="N363" s="27"/>
      <c r="O363" s="27"/>
      <c r="P363" s="27"/>
      <c r="Q363" s="27">
        <v>3343034.94</v>
      </c>
      <c r="R363" s="27">
        <f t="shared" si="28"/>
        <v>3489.9259220594836</v>
      </c>
      <c r="S363" s="19">
        <v>14736.15</v>
      </c>
      <c r="T363" s="14" t="s">
        <v>756</v>
      </c>
      <c r="U363" s="160">
        <v>6.3</v>
      </c>
    </row>
    <row r="364" spans="1:21" ht="120">
      <c r="A364" s="126">
        <v>290</v>
      </c>
      <c r="B364" s="38" t="s">
        <v>815</v>
      </c>
      <c r="C364" s="21" t="s">
        <v>677</v>
      </c>
      <c r="D364" s="21">
        <v>2015</v>
      </c>
      <c r="E364" s="19" t="s">
        <v>733</v>
      </c>
      <c r="F364" s="21">
        <v>4</v>
      </c>
      <c r="G364" s="21">
        <v>4</v>
      </c>
      <c r="H364" s="27">
        <v>2509.2000000000003</v>
      </c>
      <c r="I364" s="27">
        <v>2217.8</v>
      </c>
      <c r="J364" s="27">
        <v>1882.9</v>
      </c>
      <c r="K364" s="39">
        <v>65</v>
      </c>
      <c r="L364" s="19" t="s">
        <v>687</v>
      </c>
      <c r="M364" s="27">
        <f t="shared" si="29"/>
        <v>5900642.08</v>
      </c>
      <c r="N364" s="27"/>
      <c r="O364" s="27"/>
      <c r="P364" s="27"/>
      <c r="Q364" s="27">
        <v>5900642.08</v>
      </c>
      <c r="R364" s="27">
        <f t="shared" si="28"/>
        <v>2660.5834971593467</v>
      </c>
      <c r="S364" s="19">
        <v>14736.15</v>
      </c>
      <c r="T364" s="14" t="s">
        <v>756</v>
      </c>
      <c r="U364" s="160">
        <v>6.3</v>
      </c>
    </row>
    <row r="365" spans="1:21" ht="75">
      <c r="A365" s="126">
        <v>291</v>
      </c>
      <c r="B365" s="38" t="s">
        <v>816</v>
      </c>
      <c r="C365" s="21">
        <v>1974</v>
      </c>
      <c r="D365" s="21"/>
      <c r="E365" s="19" t="s">
        <v>733</v>
      </c>
      <c r="F365" s="21">
        <v>2</v>
      </c>
      <c r="G365" s="21">
        <v>2</v>
      </c>
      <c r="H365" s="27">
        <v>579.3</v>
      </c>
      <c r="I365" s="27">
        <v>547.9</v>
      </c>
      <c r="J365" s="27">
        <v>162.1</v>
      </c>
      <c r="K365" s="39">
        <v>36</v>
      </c>
      <c r="L365" s="19" t="s">
        <v>1399</v>
      </c>
      <c r="M365" s="27">
        <f t="shared" si="29"/>
        <v>1341938.6</v>
      </c>
      <c r="N365" s="27"/>
      <c r="O365" s="27"/>
      <c r="P365" s="27"/>
      <c r="Q365" s="27">
        <v>1341938.6</v>
      </c>
      <c r="R365" s="27">
        <f t="shared" si="28"/>
        <v>2449.2400073006024</v>
      </c>
      <c r="S365" s="19">
        <v>14736.15</v>
      </c>
      <c r="T365" s="14" t="s">
        <v>756</v>
      </c>
      <c r="U365" s="160">
        <v>6.3</v>
      </c>
    </row>
    <row r="366" spans="1:21" ht="45">
      <c r="A366" s="126">
        <v>292</v>
      </c>
      <c r="B366" s="38" t="s">
        <v>678</v>
      </c>
      <c r="C366" s="21" t="s">
        <v>679</v>
      </c>
      <c r="D366" s="21"/>
      <c r="E366" s="38" t="s">
        <v>1484</v>
      </c>
      <c r="F366" s="21" t="s">
        <v>680</v>
      </c>
      <c r="G366" s="21">
        <v>5</v>
      </c>
      <c r="H366" s="27">
        <v>8735.5</v>
      </c>
      <c r="I366" s="27">
        <v>7435.5</v>
      </c>
      <c r="J366" s="27">
        <v>6639.7</v>
      </c>
      <c r="K366" s="39">
        <v>360</v>
      </c>
      <c r="L366" s="19" t="s">
        <v>681</v>
      </c>
      <c r="M366" s="27">
        <f t="shared" si="29"/>
        <v>6045805.05</v>
      </c>
      <c r="N366" s="27"/>
      <c r="O366" s="27"/>
      <c r="P366" s="27"/>
      <c r="Q366" s="27">
        <v>6045805.05</v>
      </c>
      <c r="R366" s="27">
        <f t="shared" si="28"/>
        <v>813.1</v>
      </c>
      <c r="S366" s="19">
        <v>14736.15</v>
      </c>
      <c r="T366" s="14" t="s">
        <v>756</v>
      </c>
      <c r="U366" s="160">
        <v>6.3</v>
      </c>
    </row>
    <row r="367" spans="1:21" ht="45">
      <c r="A367" s="126">
        <v>293</v>
      </c>
      <c r="B367" s="38" t="s">
        <v>436</v>
      </c>
      <c r="C367" s="21">
        <v>1965</v>
      </c>
      <c r="D367" s="21">
        <v>2015</v>
      </c>
      <c r="E367" s="18" t="s">
        <v>1326</v>
      </c>
      <c r="F367" s="21">
        <v>5</v>
      </c>
      <c r="G367" s="21">
        <v>4</v>
      </c>
      <c r="H367" s="27">
        <v>3901.6</v>
      </c>
      <c r="I367" s="19">
        <v>3545.6</v>
      </c>
      <c r="J367" s="19">
        <v>2877.1</v>
      </c>
      <c r="K367" s="39">
        <v>209</v>
      </c>
      <c r="L367" s="19" t="s">
        <v>91</v>
      </c>
      <c r="M367" s="27">
        <f t="shared" si="29"/>
        <v>3181644.16</v>
      </c>
      <c r="N367" s="19"/>
      <c r="O367" s="19"/>
      <c r="P367" s="19"/>
      <c r="Q367" s="27">
        <v>3181644.16</v>
      </c>
      <c r="R367" s="27">
        <f t="shared" si="28"/>
        <v>897.35</v>
      </c>
      <c r="S367" s="19">
        <v>14736.15</v>
      </c>
      <c r="T367" s="14" t="s">
        <v>756</v>
      </c>
      <c r="U367" s="160">
        <v>6.3</v>
      </c>
    </row>
    <row r="368" spans="1:21" ht="45">
      <c r="A368" s="126">
        <v>294</v>
      </c>
      <c r="B368" s="38" t="s">
        <v>437</v>
      </c>
      <c r="C368" s="21">
        <v>1977</v>
      </c>
      <c r="D368" s="21"/>
      <c r="E368" s="18" t="s">
        <v>1326</v>
      </c>
      <c r="F368" s="21">
        <v>9</v>
      </c>
      <c r="G368" s="21">
        <v>4</v>
      </c>
      <c r="H368" s="27">
        <v>8861</v>
      </c>
      <c r="I368" s="19">
        <v>7813</v>
      </c>
      <c r="J368" s="19">
        <v>6978.04</v>
      </c>
      <c r="K368" s="39">
        <v>437</v>
      </c>
      <c r="L368" s="19" t="s">
        <v>743</v>
      </c>
      <c r="M368" s="27">
        <f t="shared" si="29"/>
        <v>4122373.19</v>
      </c>
      <c r="N368" s="19"/>
      <c r="O368" s="19"/>
      <c r="P368" s="19"/>
      <c r="Q368" s="27">
        <v>4122373.19</v>
      </c>
      <c r="R368" s="27">
        <f t="shared" si="28"/>
        <v>527.63</v>
      </c>
      <c r="S368" s="19">
        <v>14736.15</v>
      </c>
      <c r="T368" s="14" t="s">
        <v>756</v>
      </c>
      <c r="U368" s="160">
        <v>6.3</v>
      </c>
    </row>
    <row r="369" spans="1:21" ht="45">
      <c r="A369" s="126">
        <v>295</v>
      </c>
      <c r="B369" s="38" t="s">
        <v>438</v>
      </c>
      <c r="C369" s="21">
        <v>1975</v>
      </c>
      <c r="D369" s="21"/>
      <c r="E369" s="19" t="s">
        <v>733</v>
      </c>
      <c r="F369" s="21">
        <v>3</v>
      </c>
      <c r="G369" s="21">
        <v>2</v>
      </c>
      <c r="H369" s="27">
        <v>1118.43</v>
      </c>
      <c r="I369" s="19">
        <v>1061.33</v>
      </c>
      <c r="J369" s="19">
        <v>743.03</v>
      </c>
      <c r="K369" s="39">
        <v>66</v>
      </c>
      <c r="L369" s="19" t="s">
        <v>1329</v>
      </c>
      <c r="M369" s="27">
        <f t="shared" si="29"/>
        <v>1736086.61</v>
      </c>
      <c r="N369" s="19"/>
      <c r="O369" s="19"/>
      <c r="P369" s="19"/>
      <c r="Q369" s="27">
        <v>1736086.61</v>
      </c>
      <c r="R369" s="27">
        <f t="shared" si="28"/>
        <v>1635.7651343126079</v>
      </c>
      <c r="S369" s="19">
        <v>14736.15</v>
      </c>
      <c r="T369" s="14" t="s">
        <v>756</v>
      </c>
      <c r="U369" s="160">
        <v>6.3</v>
      </c>
    </row>
    <row r="370" spans="1:21" ht="45">
      <c r="A370" s="126">
        <v>296</v>
      </c>
      <c r="B370" s="38" t="s">
        <v>439</v>
      </c>
      <c r="C370" s="21">
        <v>1959</v>
      </c>
      <c r="D370" s="21">
        <v>2014</v>
      </c>
      <c r="E370" s="19" t="s">
        <v>733</v>
      </c>
      <c r="F370" s="21">
        <v>3</v>
      </c>
      <c r="G370" s="21">
        <v>2</v>
      </c>
      <c r="H370" s="27">
        <v>835.6</v>
      </c>
      <c r="I370" s="19">
        <v>737.6</v>
      </c>
      <c r="J370" s="19">
        <v>485.2</v>
      </c>
      <c r="K370" s="39">
        <v>70</v>
      </c>
      <c r="L370" s="19" t="s">
        <v>1329</v>
      </c>
      <c r="M370" s="27">
        <f t="shared" si="29"/>
        <v>1331810.4</v>
      </c>
      <c r="N370" s="19"/>
      <c r="O370" s="19"/>
      <c r="P370" s="19"/>
      <c r="Q370" s="27">
        <v>1331810.4</v>
      </c>
      <c r="R370" s="27">
        <f t="shared" si="28"/>
        <v>1805.59978308026</v>
      </c>
      <c r="S370" s="19">
        <v>14736.15</v>
      </c>
      <c r="T370" s="14" t="s">
        <v>756</v>
      </c>
      <c r="U370" s="160">
        <v>6.3</v>
      </c>
    </row>
    <row r="371" spans="1:21" ht="60">
      <c r="A371" s="126">
        <v>297</v>
      </c>
      <c r="B371" s="38" t="s">
        <v>440</v>
      </c>
      <c r="C371" s="21">
        <v>1973</v>
      </c>
      <c r="D371" s="38"/>
      <c r="E371" s="19" t="s">
        <v>733</v>
      </c>
      <c r="F371" s="21">
        <v>5</v>
      </c>
      <c r="G371" s="21">
        <v>6</v>
      </c>
      <c r="H371" s="27">
        <v>4858.5</v>
      </c>
      <c r="I371" s="19">
        <v>4391.9</v>
      </c>
      <c r="J371" s="19">
        <v>3647.6</v>
      </c>
      <c r="K371" s="39">
        <v>264</v>
      </c>
      <c r="L371" s="19" t="s">
        <v>441</v>
      </c>
      <c r="M371" s="27">
        <f t="shared" si="29"/>
        <v>4038571.65</v>
      </c>
      <c r="N371" s="19"/>
      <c r="O371" s="19"/>
      <c r="P371" s="19"/>
      <c r="Q371" s="27">
        <v>4038571.65</v>
      </c>
      <c r="R371" s="27">
        <f t="shared" si="28"/>
        <v>919.5500011384595</v>
      </c>
      <c r="S371" s="19">
        <v>14736.15</v>
      </c>
      <c r="T371" s="14" t="s">
        <v>756</v>
      </c>
      <c r="U371" s="160">
        <v>6.3</v>
      </c>
    </row>
    <row r="372" spans="1:21" ht="75">
      <c r="A372" s="126">
        <v>298</v>
      </c>
      <c r="B372" s="38" t="s">
        <v>442</v>
      </c>
      <c r="C372" s="21">
        <v>1979</v>
      </c>
      <c r="D372" s="38"/>
      <c r="E372" s="18" t="s">
        <v>1326</v>
      </c>
      <c r="F372" s="21">
        <v>9</v>
      </c>
      <c r="G372" s="21">
        <v>5</v>
      </c>
      <c r="H372" s="27">
        <v>11023.22</v>
      </c>
      <c r="I372" s="19">
        <v>9777.22</v>
      </c>
      <c r="J372" s="19">
        <v>8727.82</v>
      </c>
      <c r="K372" s="39">
        <v>507</v>
      </c>
      <c r="L372" s="19" t="s">
        <v>684</v>
      </c>
      <c r="M372" s="27">
        <f t="shared" si="29"/>
        <v>9000000</v>
      </c>
      <c r="N372" s="19"/>
      <c r="O372" s="19"/>
      <c r="P372" s="19"/>
      <c r="Q372" s="27">
        <v>9000000</v>
      </c>
      <c r="R372" s="27">
        <f t="shared" si="28"/>
        <v>920.5070561979786</v>
      </c>
      <c r="S372" s="19">
        <v>14736.15</v>
      </c>
      <c r="T372" s="14" t="s">
        <v>756</v>
      </c>
      <c r="U372" s="160">
        <v>6.3</v>
      </c>
    </row>
    <row r="373" spans="1:21" ht="75">
      <c r="A373" s="126">
        <v>299</v>
      </c>
      <c r="B373" s="38" t="s">
        <v>443</v>
      </c>
      <c r="C373" s="21">
        <v>1982</v>
      </c>
      <c r="D373" s="38"/>
      <c r="E373" s="18" t="s">
        <v>1326</v>
      </c>
      <c r="F373" s="21">
        <v>9</v>
      </c>
      <c r="G373" s="21">
        <v>4</v>
      </c>
      <c r="H373" s="27">
        <v>8784</v>
      </c>
      <c r="I373" s="19">
        <v>7769.6</v>
      </c>
      <c r="J373" s="19">
        <v>7769.6</v>
      </c>
      <c r="K373" s="39">
        <v>356</v>
      </c>
      <c r="L373" s="14" t="s">
        <v>684</v>
      </c>
      <c r="M373" s="27">
        <f t="shared" si="29"/>
        <v>7200000</v>
      </c>
      <c r="N373" s="19"/>
      <c r="O373" s="19"/>
      <c r="P373" s="19"/>
      <c r="Q373" s="27">
        <v>7200000</v>
      </c>
      <c r="R373" s="27">
        <f t="shared" si="28"/>
        <v>926.6886326194398</v>
      </c>
      <c r="S373" s="19">
        <v>14736.15</v>
      </c>
      <c r="T373" s="14" t="s">
        <v>756</v>
      </c>
      <c r="U373" s="160">
        <v>6.3</v>
      </c>
    </row>
    <row r="374" spans="1:21" ht="45">
      <c r="A374" s="126">
        <v>300</v>
      </c>
      <c r="B374" s="38" t="s">
        <v>444</v>
      </c>
      <c r="C374" s="21">
        <v>1963</v>
      </c>
      <c r="D374" s="38"/>
      <c r="E374" s="19" t="s">
        <v>733</v>
      </c>
      <c r="F374" s="21">
        <v>4</v>
      </c>
      <c r="G374" s="21">
        <v>2</v>
      </c>
      <c r="H374" s="27">
        <v>1912.8</v>
      </c>
      <c r="I374" s="19">
        <v>1431.4</v>
      </c>
      <c r="J374" s="19">
        <v>1389</v>
      </c>
      <c r="K374" s="39">
        <v>49</v>
      </c>
      <c r="L374" s="19" t="s">
        <v>1329</v>
      </c>
      <c r="M374" s="27">
        <f t="shared" si="29"/>
        <v>1331810.4</v>
      </c>
      <c r="N374" s="19"/>
      <c r="O374" s="19"/>
      <c r="P374" s="19"/>
      <c r="Q374" s="27">
        <v>1331810.4</v>
      </c>
      <c r="R374" s="27">
        <f t="shared" si="28"/>
        <v>930.4250384239206</v>
      </c>
      <c r="S374" s="19">
        <v>14736.15</v>
      </c>
      <c r="T374" s="14" t="s">
        <v>756</v>
      </c>
      <c r="U374" s="160">
        <v>6.3</v>
      </c>
    </row>
    <row r="375" spans="1:21" ht="105">
      <c r="A375" s="126">
        <v>301</v>
      </c>
      <c r="B375" s="38" t="s">
        <v>445</v>
      </c>
      <c r="C375" s="21">
        <v>1965</v>
      </c>
      <c r="D375" s="38"/>
      <c r="E375" s="19" t="s">
        <v>733</v>
      </c>
      <c r="F375" s="21">
        <v>5</v>
      </c>
      <c r="G375" s="21">
        <v>3</v>
      </c>
      <c r="H375" s="27">
        <v>2701</v>
      </c>
      <c r="I375" s="19">
        <v>2523.1</v>
      </c>
      <c r="J375" s="19">
        <v>2523.1</v>
      </c>
      <c r="K375" s="39">
        <v>114</v>
      </c>
      <c r="L375" s="19" t="s">
        <v>446</v>
      </c>
      <c r="M375" s="27">
        <f t="shared" si="29"/>
        <v>4528625.9</v>
      </c>
      <c r="N375" s="19"/>
      <c r="O375" s="19"/>
      <c r="P375" s="19"/>
      <c r="Q375" s="27">
        <v>4528625.9</v>
      </c>
      <c r="R375" s="27">
        <f t="shared" si="28"/>
        <v>1794.865800007927</v>
      </c>
      <c r="S375" s="19">
        <v>14736.15</v>
      </c>
      <c r="T375" s="14" t="s">
        <v>756</v>
      </c>
      <c r="U375" s="160">
        <v>6.3</v>
      </c>
    </row>
    <row r="376" spans="1:21" ht="90">
      <c r="A376" s="126">
        <v>302</v>
      </c>
      <c r="B376" s="38" t="s">
        <v>447</v>
      </c>
      <c r="C376" s="21">
        <v>1980</v>
      </c>
      <c r="D376" s="38"/>
      <c r="E376" s="18" t="s">
        <v>1326</v>
      </c>
      <c r="F376" s="21">
        <v>5</v>
      </c>
      <c r="G376" s="21">
        <v>3</v>
      </c>
      <c r="H376" s="27">
        <v>2525.3</v>
      </c>
      <c r="I376" s="19">
        <v>2260.6</v>
      </c>
      <c r="J376" s="19">
        <v>2260.6</v>
      </c>
      <c r="K376" s="39">
        <v>130</v>
      </c>
      <c r="L376" s="19" t="s">
        <v>95</v>
      </c>
      <c r="M376" s="27">
        <f t="shared" si="29"/>
        <v>2963547.14</v>
      </c>
      <c r="N376" s="19"/>
      <c r="O376" s="19"/>
      <c r="P376" s="19"/>
      <c r="Q376" s="27">
        <v>2963547.14</v>
      </c>
      <c r="R376" s="27">
        <f t="shared" si="28"/>
        <v>1310.9560028311068</v>
      </c>
      <c r="S376" s="19">
        <v>14736.15</v>
      </c>
      <c r="T376" s="14" t="s">
        <v>756</v>
      </c>
      <c r="U376" s="160">
        <v>6.3</v>
      </c>
    </row>
    <row r="377" spans="1:21" ht="45">
      <c r="A377" s="126">
        <v>303</v>
      </c>
      <c r="B377" s="38" t="s">
        <v>448</v>
      </c>
      <c r="C377" s="21">
        <v>1976</v>
      </c>
      <c r="D377" s="38"/>
      <c r="E377" s="18" t="s">
        <v>1326</v>
      </c>
      <c r="F377" s="21">
        <v>5</v>
      </c>
      <c r="G377" s="21">
        <v>4</v>
      </c>
      <c r="H377" s="27">
        <v>3374.7</v>
      </c>
      <c r="I377" s="19">
        <v>3030.7</v>
      </c>
      <c r="J377" s="19">
        <v>2699.6</v>
      </c>
      <c r="K377" s="39">
        <v>145</v>
      </c>
      <c r="L377" s="19" t="s">
        <v>743</v>
      </c>
      <c r="M377" s="27">
        <f t="shared" si="29"/>
        <v>1599088.24</v>
      </c>
      <c r="N377" s="19"/>
      <c r="O377" s="19"/>
      <c r="P377" s="19"/>
      <c r="Q377" s="27">
        <v>1599088.24</v>
      </c>
      <c r="R377" s="27">
        <f t="shared" si="28"/>
        <v>527.6299996700433</v>
      </c>
      <c r="S377" s="19">
        <v>14736.15</v>
      </c>
      <c r="T377" s="14" t="s">
        <v>756</v>
      </c>
      <c r="U377" s="160">
        <v>6.3</v>
      </c>
    </row>
    <row r="378" spans="1:21" ht="45">
      <c r="A378" s="126">
        <v>304</v>
      </c>
      <c r="B378" s="38" t="s">
        <v>449</v>
      </c>
      <c r="C378" s="21">
        <v>1975</v>
      </c>
      <c r="D378" s="38"/>
      <c r="E378" s="18" t="s">
        <v>1326</v>
      </c>
      <c r="F378" s="21">
        <v>5</v>
      </c>
      <c r="G378" s="21">
        <v>4</v>
      </c>
      <c r="H378" s="27">
        <v>3432.2</v>
      </c>
      <c r="I378" s="19">
        <v>3036.6</v>
      </c>
      <c r="J378" s="19">
        <v>2898.4</v>
      </c>
      <c r="K378" s="39">
        <v>170</v>
      </c>
      <c r="L378" s="19" t="s">
        <v>743</v>
      </c>
      <c r="M378" s="27">
        <f t="shared" si="29"/>
        <v>1602201.26</v>
      </c>
      <c r="N378" s="19"/>
      <c r="O378" s="19"/>
      <c r="P378" s="19"/>
      <c r="Q378" s="27">
        <v>1602201.26</v>
      </c>
      <c r="R378" s="27">
        <f t="shared" si="28"/>
        <v>527.6300006586314</v>
      </c>
      <c r="S378" s="19">
        <v>14736.15</v>
      </c>
      <c r="T378" s="14" t="s">
        <v>756</v>
      </c>
      <c r="U378" s="160">
        <v>6.3</v>
      </c>
    </row>
    <row r="379" spans="1:21" ht="75">
      <c r="A379" s="126">
        <v>305</v>
      </c>
      <c r="B379" s="38" t="s">
        <v>865</v>
      </c>
      <c r="C379" s="21">
        <v>1979</v>
      </c>
      <c r="D379" s="38"/>
      <c r="E379" s="18" t="s">
        <v>1326</v>
      </c>
      <c r="F379" s="21">
        <v>9</v>
      </c>
      <c r="G379" s="21">
        <v>4</v>
      </c>
      <c r="H379" s="27">
        <v>8871</v>
      </c>
      <c r="I379" s="19">
        <v>7874</v>
      </c>
      <c r="J379" s="19">
        <v>7076.19</v>
      </c>
      <c r="K379" s="39">
        <v>384</v>
      </c>
      <c r="L379" s="19" t="s">
        <v>684</v>
      </c>
      <c r="M379" s="27">
        <f t="shared" si="29"/>
        <v>3600000</v>
      </c>
      <c r="N379" s="19"/>
      <c r="O379" s="19"/>
      <c r="P379" s="19"/>
      <c r="Q379" s="27">
        <v>3600000</v>
      </c>
      <c r="R379" s="27">
        <f t="shared" si="28"/>
        <v>457.2009144018288</v>
      </c>
      <c r="S379" s="19">
        <v>14736.15</v>
      </c>
      <c r="T379" s="14" t="s">
        <v>756</v>
      </c>
      <c r="U379" s="160">
        <v>6.3</v>
      </c>
    </row>
    <row r="380" spans="1:21" ht="45">
      <c r="A380" s="126">
        <v>306</v>
      </c>
      <c r="B380" s="38" t="s">
        <v>450</v>
      </c>
      <c r="C380" s="21">
        <v>1958</v>
      </c>
      <c r="D380" s="21">
        <v>2014</v>
      </c>
      <c r="E380" s="19" t="s">
        <v>733</v>
      </c>
      <c r="F380" s="21">
        <v>5</v>
      </c>
      <c r="G380" s="21">
        <v>1</v>
      </c>
      <c r="H380" s="27">
        <v>6135.570000000001</v>
      </c>
      <c r="I380" s="19">
        <v>5801.27</v>
      </c>
      <c r="J380" s="19">
        <v>3527.85</v>
      </c>
      <c r="K380" s="39">
        <v>383</v>
      </c>
      <c r="L380" s="19" t="s">
        <v>1329</v>
      </c>
      <c r="M380" s="27">
        <f t="shared" si="29"/>
        <v>4224532.8</v>
      </c>
      <c r="N380" s="19"/>
      <c r="O380" s="19"/>
      <c r="P380" s="19"/>
      <c r="Q380" s="27">
        <v>4224532.8</v>
      </c>
      <c r="R380" s="27">
        <f t="shared" si="28"/>
        <v>728.2082716370725</v>
      </c>
      <c r="S380" s="19">
        <v>14736.15</v>
      </c>
      <c r="T380" s="14" t="s">
        <v>756</v>
      </c>
      <c r="U380" s="160">
        <v>6.3</v>
      </c>
    </row>
    <row r="381" spans="1:21" ht="45">
      <c r="A381" s="126">
        <v>307</v>
      </c>
      <c r="B381" s="38" t="s">
        <v>451</v>
      </c>
      <c r="C381" s="21">
        <v>1976</v>
      </c>
      <c r="D381" s="21">
        <v>2015</v>
      </c>
      <c r="E381" s="18" t="s">
        <v>1326</v>
      </c>
      <c r="F381" s="21">
        <v>5</v>
      </c>
      <c r="G381" s="21">
        <v>4</v>
      </c>
      <c r="H381" s="27">
        <v>3199.3</v>
      </c>
      <c r="I381" s="19">
        <v>3025.3</v>
      </c>
      <c r="J381" s="19">
        <v>2649.3</v>
      </c>
      <c r="K381" s="39">
        <v>170</v>
      </c>
      <c r="L381" s="19" t="s">
        <v>452</v>
      </c>
      <c r="M381" s="27">
        <f t="shared" si="29"/>
        <v>1596239.04</v>
      </c>
      <c r="N381" s="19"/>
      <c r="O381" s="19"/>
      <c r="P381" s="19"/>
      <c r="Q381" s="27">
        <v>1596239.04</v>
      </c>
      <c r="R381" s="27">
        <f t="shared" si="28"/>
        <v>527.6300003305457</v>
      </c>
      <c r="S381" s="19">
        <v>14736.15</v>
      </c>
      <c r="T381" s="14" t="s">
        <v>756</v>
      </c>
      <c r="U381" s="160">
        <v>6.3</v>
      </c>
    </row>
    <row r="382" spans="1:21" ht="45">
      <c r="A382" s="126">
        <v>308</v>
      </c>
      <c r="B382" s="38" t="s">
        <v>453</v>
      </c>
      <c r="C382" s="21">
        <v>1966</v>
      </c>
      <c r="D382" s="21"/>
      <c r="E382" s="19" t="s">
        <v>733</v>
      </c>
      <c r="F382" s="21">
        <v>5</v>
      </c>
      <c r="G382" s="21">
        <v>3</v>
      </c>
      <c r="H382" s="27">
        <v>3434.46</v>
      </c>
      <c r="I382" s="19">
        <v>2899.06</v>
      </c>
      <c r="J382" s="19">
        <v>2493.56</v>
      </c>
      <c r="K382" s="39">
        <v>226</v>
      </c>
      <c r="L382" s="19" t="s">
        <v>1329</v>
      </c>
      <c r="M382" s="27">
        <f t="shared" si="29"/>
        <v>3698857.92</v>
      </c>
      <c r="N382" s="19"/>
      <c r="O382" s="19"/>
      <c r="P382" s="19"/>
      <c r="Q382" s="27">
        <v>3698857.92</v>
      </c>
      <c r="R382" s="27">
        <f t="shared" si="28"/>
        <v>1275.881809965989</v>
      </c>
      <c r="S382" s="19">
        <v>14736.15</v>
      </c>
      <c r="T382" s="14" t="s">
        <v>756</v>
      </c>
      <c r="U382" s="160">
        <v>6.3</v>
      </c>
    </row>
    <row r="383" spans="1:21" ht="45">
      <c r="A383" s="126">
        <v>309</v>
      </c>
      <c r="B383" s="38" t="s">
        <v>454</v>
      </c>
      <c r="C383" s="21">
        <v>1956</v>
      </c>
      <c r="D383" s="21">
        <v>2014</v>
      </c>
      <c r="E383" s="19" t="s">
        <v>733</v>
      </c>
      <c r="F383" s="21">
        <v>3</v>
      </c>
      <c r="G383" s="21">
        <v>2</v>
      </c>
      <c r="H383" s="27">
        <v>1217.63</v>
      </c>
      <c r="I383" s="19">
        <v>1067.63</v>
      </c>
      <c r="J383" s="19">
        <v>775.61</v>
      </c>
      <c r="K383" s="39">
        <v>64</v>
      </c>
      <c r="L383" s="19" t="s">
        <v>1329</v>
      </c>
      <c r="M383" s="27">
        <f t="shared" si="29"/>
        <v>1905823.2</v>
      </c>
      <c r="N383" s="19"/>
      <c r="O383" s="19"/>
      <c r="P383" s="19"/>
      <c r="Q383" s="27">
        <v>1905823.2</v>
      </c>
      <c r="R383" s="27">
        <f t="shared" si="28"/>
        <v>1785.0970841958354</v>
      </c>
      <c r="S383" s="19">
        <v>14736.15</v>
      </c>
      <c r="T383" s="14" t="s">
        <v>756</v>
      </c>
      <c r="U383" s="160">
        <v>6.3</v>
      </c>
    </row>
    <row r="384" spans="1:21" ht="90">
      <c r="A384" s="126">
        <v>310</v>
      </c>
      <c r="B384" s="38" t="s">
        <v>455</v>
      </c>
      <c r="C384" s="21">
        <v>1960</v>
      </c>
      <c r="D384" s="21">
        <v>2016</v>
      </c>
      <c r="E384" s="19" t="s">
        <v>733</v>
      </c>
      <c r="F384" s="21">
        <v>6</v>
      </c>
      <c r="G384" s="21">
        <v>7</v>
      </c>
      <c r="H384" s="27">
        <v>11184.380000000001</v>
      </c>
      <c r="I384" s="19">
        <v>10186.78</v>
      </c>
      <c r="J384" s="19">
        <v>8276.78</v>
      </c>
      <c r="K384" s="39">
        <v>288</v>
      </c>
      <c r="L384" s="19" t="s">
        <v>456</v>
      </c>
      <c r="M384" s="27">
        <f t="shared" si="29"/>
        <v>13356192.86</v>
      </c>
      <c r="N384" s="19"/>
      <c r="O384" s="19"/>
      <c r="P384" s="19"/>
      <c r="Q384" s="27">
        <v>13356192.86</v>
      </c>
      <c r="R384" s="27">
        <f t="shared" si="28"/>
        <v>1311.1299998625668</v>
      </c>
      <c r="S384" s="19">
        <v>14736.15</v>
      </c>
      <c r="T384" s="14" t="s">
        <v>756</v>
      </c>
      <c r="U384" s="160">
        <v>6.3</v>
      </c>
    </row>
    <row r="385" spans="1:21" ht="60">
      <c r="A385" s="126">
        <v>311</v>
      </c>
      <c r="B385" s="38" t="s">
        <v>457</v>
      </c>
      <c r="C385" s="21">
        <v>1969</v>
      </c>
      <c r="D385" s="38"/>
      <c r="E385" s="18" t="s">
        <v>1326</v>
      </c>
      <c r="F385" s="21">
        <v>5</v>
      </c>
      <c r="G385" s="21">
        <v>4</v>
      </c>
      <c r="H385" s="27">
        <v>3973.5</v>
      </c>
      <c r="I385" s="19">
        <v>3572.2</v>
      </c>
      <c r="J385" s="19">
        <v>3572.2</v>
      </c>
      <c r="K385" s="39">
        <v>199</v>
      </c>
      <c r="L385" s="19" t="s">
        <v>743</v>
      </c>
      <c r="M385" s="27">
        <f t="shared" si="29"/>
        <v>1884799.89</v>
      </c>
      <c r="N385" s="19"/>
      <c r="O385" s="19"/>
      <c r="P385" s="19"/>
      <c r="Q385" s="27">
        <v>1884799.89</v>
      </c>
      <c r="R385" s="27">
        <f t="shared" si="28"/>
        <v>527.6300011197582</v>
      </c>
      <c r="S385" s="19">
        <v>14736.15</v>
      </c>
      <c r="T385" s="14" t="s">
        <v>756</v>
      </c>
      <c r="U385" s="160">
        <v>6.3</v>
      </c>
    </row>
    <row r="386" spans="1:21" ht="45">
      <c r="A386" s="126">
        <v>312</v>
      </c>
      <c r="B386" s="38" t="s">
        <v>458</v>
      </c>
      <c r="C386" s="21">
        <v>1959</v>
      </c>
      <c r="D386" s="21">
        <v>2014</v>
      </c>
      <c r="E386" s="19" t="s">
        <v>733</v>
      </c>
      <c r="F386" s="21">
        <v>5</v>
      </c>
      <c r="G386" s="21">
        <v>2</v>
      </c>
      <c r="H386" s="27">
        <v>1808.0300000000002</v>
      </c>
      <c r="I386" s="19">
        <v>1654.13</v>
      </c>
      <c r="J386" s="19">
        <v>1617.73</v>
      </c>
      <c r="K386" s="39">
        <v>75</v>
      </c>
      <c r="L386" s="19" t="s">
        <v>1321</v>
      </c>
      <c r="M386" s="27">
        <f t="shared" si="29"/>
        <v>1502000.16</v>
      </c>
      <c r="N386" s="19"/>
      <c r="O386" s="19"/>
      <c r="P386" s="19"/>
      <c r="Q386" s="27">
        <v>1502000.16</v>
      </c>
      <c r="R386" s="27">
        <f t="shared" si="28"/>
        <v>908.0302999159678</v>
      </c>
      <c r="S386" s="19">
        <v>14736.15</v>
      </c>
      <c r="T386" s="14" t="s">
        <v>756</v>
      </c>
      <c r="U386" s="160">
        <v>6.3</v>
      </c>
    </row>
    <row r="387" spans="1:21" ht="45">
      <c r="A387" s="126">
        <v>313</v>
      </c>
      <c r="B387" s="38" t="s">
        <v>459</v>
      </c>
      <c r="C387" s="21">
        <v>1979</v>
      </c>
      <c r="D387" s="21">
        <v>2017</v>
      </c>
      <c r="E387" s="18" t="s">
        <v>1326</v>
      </c>
      <c r="F387" s="21">
        <v>5</v>
      </c>
      <c r="G387" s="21">
        <v>4</v>
      </c>
      <c r="H387" s="27">
        <v>3334.5</v>
      </c>
      <c r="I387" s="19">
        <v>3066.7</v>
      </c>
      <c r="J387" s="19">
        <v>2966.6</v>
      </c>
      <c r="K387" s="39">
        <v>162</v>
      </c>
      <c r="L387" s="19" t="s">
        <v>743</v>
      </c>
      <c r="M387" s="27">
        <f t="shared" si="29"/>
        <v>1618082.92</v>
      </c>
      <c r="N387" s="19"/>
      <c r="O387" s="19"/>
      <c r="P387" s="19"/>
      <c r="Q387" s="27">
        <v>1618082.92</v>
      </c>
      <c r="R387" s="27">
        <f t="shared" si="28"/>
        <v>527.6299996739166</v>
      </c>
      <c r="S387" s="19">
        <v>14736.15</v>
      </c>
      <c r="T387" s="14" t="s">
        <v>756</v>
      </c>
      <c r="U387" s="160">
        <v>6.3</v>
      </c>
    </row>
    <row r="388" spans="1:21" ht="45">
      <c r="A388" s="126">
        <v>314</v>
      </c>
      <c r="B388" s="38" t="s">
        <v>460</v>
      </c>
      <c r="C388" s="21">
        <v>1973</v>
      </c>
      <c r="D388" s="21"/>
      <c r="E388" s="19" t="s">
        <v>733</v>
      </c>
      <c r="F388" s="21">
        <v>9</v>
      </c>
      <c r="G388" s="21">
        <v>2</v>
      </c>
      <c r="H388" s="27">
        <v>5093.7</v>
      </c>
      <c r="I388" s="19">
        <v>4471.3</v>
      </c>
      <c r="J388" s="19">
        <v>4471.3</v>
      </c>
      <c r="K388" s="39">
        <v>212</v>
      </c>
      <c r="L388" s="19" t="s">
        <v>63</v>
      </c>
      <c r="M388" s="27">
        <f>N388+O388+P388+Q388</f>
        <v>1653129.04</v>
      </c>
      <c r="N388" s="19"/>
      <c r="O388" s="19"/>
      <c r="P388" s="19"/>
      <c r="Q388" s="27">
        <v>1653129.04</v>
      </c>
      <c r="R388" s="27">
        <f t="shared" si="28"/>
        <v>369.7200008945944</v>
      </c>
      <c r="S388" s="19">
        <v>14736.15</v>
      </c>
      <c r="T388" s="14" t="s">
        <v>756</v>
      </c>
      <c r="U388" s="160">
        <v>6.3</v>
      </c>
    </row>
    <row r="389" spans="1:21" ht="75">
      <c r="A389" s="126">
        <v>315</v>
      </c>
      <c r="B389" s="38" t="s">
        <v>461</v>
      </c>
      <c r="C389" s="21">
        <v>1985</v>
      </c>
      <c r="D389" s="21"/>
      <c r="E389" s="19" t="s">
        <v>733</v>
      </c>
      <c r="F389" s="21">
        <v>15</v>
      </c>
      <c r="G389" s="21">
        <v>1</v>
      </c>
      <c r="H389" s="27">
        <v>5820</v>
      </c>
      <c r="I389" s="19">
        <v>5092</v>
      </c>
      <c r="J389" s="19">
        <v>4733.8</v>
      </c>
      <c r="K389" s="39">
        <v>187</v>
      </c>
      <c r="L389" s="19" t="s">
        <v>684</v>
      </c>
      <c r="M389" s="251">
        <f>N389+O389+P389+Q389</f>
        <v>6100000</v>
      </c>
      <c r="N389" s="252"/>
      <c r="O389" s="252"/>
      <c r="P389" s="252"/>
      <c r="Q389" s="251">
        <v>6100000</v>
      </c>
      <c r="R389" s="251">
        <f t="shared" si="28"/>
        <v>1197.9575805184604</v>
      </c>
      <c r="S389" s="19">
        <v>14736.15</v>
      </c>
      <c r="T389" s="14" t="s">
        <v>756</v>
      </c>
      <c r="U389" s="160">
        <v>6.3</v>
      </c>
    </row>
    <row r="390" spans="1:21" ht="45">
      <c r="A390" s="126">
        <v>316</v>
      </c>
      <c r="B390" s="38" t="s">
        <v>462</v>
      </c>
      <c r="C390" s="21">
        <v>1972</v>
      </c>
      <c r="D390" s="38"/>
      <c r="E390" s="19" t="s">
        <v>733</v>
      </c>
      <c r="F390" s="21">
        <v>5</v>
      </c>
      <c r="G390" s="21">
        <v>4</v>
      </c>
      <c r="H390" s="27">
        <v>4479.8</v>
      </c>
      <c r="I390" s="19">
        <v>3922.8</v>
      </c>
      <c r="J390" s="19">
        <v>3166.2</v>
      </c>
      <c r="K390" s="39">
        <v>165</v>
      </c>
      <c r="L390" s="19" t="s">
        <v>463</v>
      </c>
      <c r="M390" s="251">
        <f>N390+O390+P390+Q390</f>
        <v>1450337.62</v>
      </c>
      <c r="N390" s="252"/>
      <c r="O390" s="252"/>
      <c r="P390" s="252"/>
      <c r="Q390" s="251">
        <v>1450337.62</v>
      </c>
      <c r="R390" s="251">
        <f t="shared" si="28"/>
        <v>369.72000101967984</v>
      </c>
      <c r="S390" s="19">
        <v>14736.15</v>
      </c>
      <c r="T390" s="14" t="s">
        <v>756</v>
      </c>
      <c r="U390" s="160">
        <v>6.3</v>
      </c>
    </row>
    <row r="391" spans="1:21" ht="150">
      <c r="A391" s="126">
        <v>317</v>
      </c>
      <c r="B391" s="38" t="s">
        <v>464</v>
      </c>
      <c r="C391" s="21">
        <v>1960</v>
      </c>
      <c r="D391" s="38"/>
      <c r="E391" s="19" t="s">
        <v>733</v>
      </c>
      <c r="F391" s="21">
        <v>4</v>
      </c>
      <c r="G391" s="21">
        <v>3</v>
      </c>
      <c r="H391" s="19">
        <v>2294.3</v>
      </c>
      <c r="I391" s="19">
        <v>2007.1</v>
      </c>
      <c r="J391" s="19">
        <v>1697.2</v>
      </c>
      <c r="K391" s="39">
        <v>94</v>
      </c>
      <c r="L391" s="19" t="s">
        <v>465</v>
      </c>
      <c r="M391" s="27">
        <v>2123844.78</v>
      </c>
      <c r="N391" s="19"/>
      <c r="O391" s="19"/>
      <c r="P391" s="19"/>
      <c r="Q391" s="27">
        <v>2123844.78</v>
      </c>
      <c r="R391" s="27">
        <f t="shared" si="28"/>
        <v>1058.1659010512678</v>
      </c>
      <c r="S391" s="19">
        <v>14736.15</v>
      </c>
      <c r="T391" s="14" t="s">
        <v>756</v>
      </c>
      <c r="U391" s="160">
        <v>6.3</v>
      </c>
    </row>
    <row r="392" spans="1:21" ht="45">
      <c r="A392" s="126">
        <v>318</v>
      </c>
      <c r="B392" s="38" t="s">
        <v>466</v>
      </c>
      <c r="C392" s="21">
        <v>1971</v>
      </c>
      <c r="D392" s="38"/>
      <c r="E392" s="19" t="s">
        <v>733</v>
      </c>
      <c r="F392" s="21">
        <v>5</v>
      </c>
      <c r="G392" s="21">
        <v>4</v>
      </c>
      <c r="H392" s="27">
        <v>3602.1</v>
      </c>
      <c r="I392" s="19">
        <v>3321.6</v>
      </c>
      <c r="J392" s="19">
        <v>3134.2</v>
      </c>
      <c r="K392" s="39">
        <v>170</v>
      </c>
      <c r="L392" s="19" t="s">
        <v>1321</v>
      </c>
      <c r="M392" s="27">
        <f>N392+O392+P392+Q392</f>
        <v>2285980.8</v>
      </c>
      <c r="N392" s="19"/>
      <c r="O392" s="19"/>
      <c r="P392" s="19"/>
      <c r="Q392" s="27">
        <v>2285980.8</v>
      </c>
      <c r="R392" s="27">
        <f t="shared" si="28"/>
        <v>688.2167630057803</v>
      </c>
      <c r="S392" s="19">
        <v>14736.15</v>
      </c>
      <c r="T392" s="14" t="s">
        <v>756</v>
      </c>
      <c r="U392" s="160">
        <v>6.3</v>
      </c>
    </row>
    <row r="393" spans="1:21" ht="45">
      <c r="A393" s="126">
        <v>319</v>
      </c>
      <c r="B393" s="38" t="s">
        <v>467</v>
      </c>
      <c r="C393" s="21">
        <v>2009</v>
      </c>
      <c r="D393" s="38"/>
      <c r="E393" s="19" t="s">
        <v>733</v>
      </c>
      <c r="F393" s="21">
        <v>10</v>
      </c>
      <c r="G393" s="21">
        <v>1</v>
      </c>
      <c r="H393" s="19">
        <v>4100.3</v>
      </c>
      <c r="I393" s="19">
        <v>3495.9</v>
      </c>
      <c r="J393" s="19">
        <v>3495.9</v>
      </c>
      <c r="K393" s="39">
        <v>143</v>
      </c>
      <c r="L393" s="19" t="s">
        <v>1402</v>
      </c>
      <c r="M393" s="27">
        <v>491310</v>
      </c>
      <c r="N393" s="19"/>
      <c r="O393" s="19"/>
      <c r="P393" s="19"/>
      <c r="Q393" s="27">
        <v>491310</v>
      </c>
      <c r="R393" s="27">
        <v>369.71999999999997</v>
      </c>
      <c r="S393" s="19">
        <v>14736.15</v>
      </c>
      <c r="T393" s="14" t="s">
        <v>667</v>
      </c>
      <c r="U393" s="160">
        <v>491310</v>
      </c>
    </row>
    <row r="394" spans="1:21" ht="120">
      <c r="A394" s="126">
        <v>320</v>
      </c>
      <c r="B394" s="38" t="s">
        <v>468</v>
      </c>
      <c r="C394" s="21">
        <v>1956</v>
      </c>
      <c r="D394" s="38"/>
      <c r="E394" s="19" t="s">
        <v>733</v>
      </c>
      <c r="F394" s="21">
        <v>3</v>
      </c>
      <c r="G394" s="21">
        <v>2</v>
      </c>
      <c r="H394" s="27">
        <v>1215.8</v>
      </c>
      <c r="I394" s="19">
        <v>1090.8</v>
      </c>
      <c r="J394" s="19">
        <v>874</v>
      </c>
      <c r="K394" s="39">
        <v>57</v>
      </c>
      <c r="L394" s="76" t="s">
        <v>469</v>
      </c>
      <c r="M394" s="222">
        <v>4115555.4</v>
      </c>
      <c r="N394" s="19"/>
      <c r="O394" s="19"/>
      <c r="P394" s="19"/>
      <c r="Q394" s="27">
        <v>4115555.4</v>
      </c>
      <c r="R394" s="27">
        <v>369.71999999999997</v>
      </c>
      <c r="S394" s="19">
        <v>14736.15</v>
      </c>
      <c r="T394" s="14" t="s">
        <v>756</v>
      </c>
      <c r="U394" s="160">
        <v>6.3</v>
      </c>
    </row>
    <row r="395" spans="1:21" ht="45">
      <c r="A395" s="126">
        <v>321</v>
      </c>
      <c r="B395" s="38" t="s">
        <v>682</v>
      </c>
      <c r="C395" s="21">
        <v>1972</v>
      </c>
      <c r="D395" s="21">
        <v>2012</v>
      </c>
      <c r="E395" s="18" t="s">
        <v>1326</v>
      </c>
      <c r="F395" s="21">
        <v>9</v>
      </c>
      <c r="G395" s="21">
        <v>2</v>
      </c>
      <c r="H395" s="27">
        <v>4376.4</v>
      </c>
      <c r="I395" s="27">
        <v>3910.4</v>
      </c>
      <c r="J395" s="27">
        <v>3857.4</v>
      </c>
      <c r="K395" s="39">
        <v>214</v>
      </c>
      <c r="L395" s="19" t="s">
        <v>743</v>
      </c>
      <c r="M395" s="27">
        <f t="shared" si="29"/>
        <v>2063244.35</v>
      </c>
      <c r="N395" s="27"/>
      <c r="O395" s="27"/>
      <c r="P395" s="27"/>
      <c r="Q395" s="27">
        <v>2063244.35</v>
      </c>
      <c r="R395" s="27">
        <f t="shared" si="28"/>
        <v>527.6299994885434</v>
      </c>
      <c r="S395" s="19">
        <v>14736.15</v>
      </c>
      <c r="T395" s="14" t="s">
        <v>756</v>
      </c>
      <c r="U395" s="160">
        <v>6.3</v>
      </c>
    </row>
    <row r="396" spans="1:21" ht="15">
      <c r="A396" s="126"/>
      <c r="B396" s="159" t="s">
        <v>542</v>
      </c>
      <c r="C396" s="38"/>
      <c r="D396" s="38"/>
      <c r="E396" s="19"/>
      <c r="F396" s="38"/>
      <c r="G396" s="38"/>
      <c r="H396" s="28">
        <f>SUM(H262:H395)</f>
        <v>420546.6999999999</v>
      </c>
      <c r="I396" s="28">
        <f aca="true" t="shared" si="30" ref="I396:Q396">SUM(I262:I395)</f>
        <v>364504.07999999984</v>
      </c>
      <c r="J396" s="28">
        <f t="shared" si="30"/>
        <v>322077.3100000001</v>
      </c>
      <c r="K396" s="233">
        <f t="shared" si="30"/>
        <v>18902</v>
      </c>
      <c r="L396" s="28"/>
      <c r="M396" s="28">
        <f t="shared" si="30"/>
        <v>573695783.7499999</v>
      </c>
      <c r="N396" s="28"/>
      <c r="O396" s="28"/>
      <c r="P396" s="28"/>
      <c r="Q396" s="28">
        <f t="shared" si="30"/>
        <v>573695783.7499999</v>
      </c>
      <c r="R396" s="28">
        <f t="shared" si="28"/>
        <v>1573.9077152442303</v>
      </c>
      <c r="S396" s="28"/>
      <c r="T396" s="28"/>
      <c r="U396" s="160"/>
    </row>
    <row r="397" spans="1:21" ht="15">
      <c r="A397" s="126"/>
      <c r="B397" s="38"/>
      <c r="C397" s="38"/>
      <c r="D397" s="38"/>
      <c r="E397" s="19"/>
      <c r="F397" s="38"/>
      <c r="G397" s="38"/>
      <c r="H397" s="115"/>
      <c r="I397" s="115"/>
      <c r="J397" s="115"/>
      <c r="K397" s="227"/>
      <c r="L397" s="38"/>
      <c r="M397" s="38"/>
      <c r="N397" s="38"/>
      <c r="O397" s="38"/>
      <c r="P397" s="38"/>
      <c r="Q397" s="38"/>
      <c r="R397" s="28"/>
      <c r="S397" s="38"/>
      <c r="T397" s="38"/>
      <c r="U397" s="160"/>
    </row>
    <row r="398" spans="1:21" ht="15.75">
      <c r="A398" s="164"/>
      <c r="B398" s="165" t="s">
        <v>543</v>
      </c>
      <c r="C398" s="38"/>
      <c r="D398" s="38"/>
      <c r="E398" s="19"/>
      <c r="F398" s="38"/>
      <c r="G398" s="38"/>
      <c r="H398" s="28">
        <f>H31+H43+H48+H52+H61+H65+H73+H78+H87+H97+H102+H111+H124+H150+H153+H156+H170+H166+H176+H189+H221+H249+H260+H396</f>
        <v>711797.514</v>
      </c>
      <c r="I398" s="28">
        <f>I31+I43+I48+I52+I61+I65+I73+I78+I87+I97+I102+I111+I124+I150+I153+I156+I170+I166+I176+I189+I221+I249+I260+I396</f>
        <v>641839.2599999998</v>
      </c>
      <c r="J398" s="28">
        <f>J31+J43+J48+J52+J61+J65+J73+J78+J87+J97+J102+J111+J124+J150+J153+J156+J170+J166+J176+J189+J221+J249+J260+J396</f>
        <v>531001.3700000001</v>
      </c>
      <c r="K398" s="233">
        <f>K31+K43+K48+K52+K61+K65+K73+K78+K87+K97+K102+K111+K124+K150+K153+K156+K170+K166+K176+K189+K221+K249+K260+K396</f>
        <v>32272</v>
      </c>
      <c r="L398" s="28"/>
      <c r="M398" s="28">
        <f>M31+M43+M48+M52+M61+M65+M73+M78+M87+M97+M102+M111+M124+M150+M153+M156+M170+M166+M176+M189+M221+M249+M260+M396</f>
        <v>993405795.6099999</v>
      </c>
      <c r="N398" s="28"/>
      <c r="O398" s="28"/>
      <c r="P398" s="28">
        <f>P31+P43+P48+P52+P61+P65+P73+P78+P87+P97+P102+P111+P124+P150+P153+P156+P170+P166+P176+P189+P221+P249+P260+P396</f>
        <v>2827419</v>
      </c>
      <c r="Q398" s="28">
        <f>Q31+Q43+Q48+Q52+Q61+Q65+Q73+Q78+Q87+Q97+Q102+Q111+Q124+Q150+Q153+Q156+Q170+Q166+Q176+Q189+Q221+Q249+Q260+Q396</f>
        <v>990578376.6099999</v>
      </c>
      <c r="R398" s="28"/>
      <c r="S398" s="38"/>
      <c r="T398" s="38"/>
      <c r="U398" s="160"/>
    </row>
    <row r="399" spans="1:21" ht="14.25">
      <c r="A399" s="275" t="s">
        <v>1520</v>
      </c>
      <c r="B399" s="276"/>
      <c r="C399" s="276"/>
      <c r="D399" s="276"/>
      <c r="E399" s="276"/>
      <c r="F399" s="276"/>
      <c r="G399" s="276"/>
      <c r="H399" s="276"/>
      <c r="I399" s="276"/>
      <c r="J399" s="276"/>
      <c r="K399" s="276"/>
      <c r="L399" s="276"/>
      <c r="M399" s="276"/>
      <c r="N399" s="276"/>
      <c r="O399" s="276"/>
      <c r="P399" s="276"/>
      <c r="Q399" s="277"/>
      <c r="R399" s="276"/>
      <c r="S399" s="276"/>
      <c r="T399" s="276"/>
      <c r="U399" s="278"/>
    </row>
    <row r="400" spans="1:21" ht="14.25">
      <c r="A400" s="275" t="s">
        <v>765</v>
      </c>
      <c r="B400" s="276"/>
      <c r="C400" s="276"/>
      <c r="D400" s="276"/>
      <c r="E400" s="276"/>
      <c r="F400" s="276"/>
      <c r="G400" s="276"/>
      <c r="H400" s="276"/>
      <c r="I400" s="276"/>
      <c r="J400" s="276"/>
      <c r="K400" s="276"/>
      <c r="L400" s="276"/>
      <c r="M400" s="276"/>
      <c r="N400" s="276"/>
      <c r="O400" s="276"/>
      <c r="P400" s="276"/>
      <c r="Q400" s="277"/>
      <c r="R400" s="276"/>
      <c r="S400" s="276"/>
      <c r="T400" s="276"/>
      <c r="U400" s="278"/>
    </row>
    <row r="401" spans="1:21" ht="60">
      <c r="A401" s="126">
        <v>1</v>
      </c>
      <c r="B401" s="131" t="s">
        <v>817</v>
      </c>
      <c r="C401" s="94">
        <v>1980</v>
      </c>
      <c r="D401" s="94">
        <v>2014</v>
      </c>
      <c r="E401" s="94" t="s">
        <v>733</v>
      </c>
      <c r="F401" s="94">
        <v>2</v>
      </c>
      <c r="G401" s="94">
        <v>3</v>
      </c>
      <c r="H401" s="34">
        <v>992.6</v>
      </c>
      <c r="I401" s="34">
        <v>854.8</v>
      </c>
      <c r="J401" s="34">
        <v>807.35</v>
      </c>
      <c r="K401" s="105">
        <v>65</v>
      </c>
      <c r="L401" s="94" t="s">
        <v>1384</v>
      </c>
      <c r="M401" s="34">
        <v>824096.22</v>
      </c>
      <c r="N401" s="34"/>
      <c r="O401" s="34"/>
      <c r="P401" s="34"/>
      <c r="Q401" s="34">
        <v>824096.22</v>
      </c>
      <c r="R401" s="27">
        <f>M401/I401</f>
        <v>964.0807440336921</v>
      </c>
      <c r="S401" s="19">
        <v>14736.15</v>
      </c>
      <c r="T401" s="14" t="s">
        <v>756</v>
      </c>
      <c r="U401" s="160"/>
    </row>
    <row r="402" spans="1:21" ht="45">
      <c r="A402" s="126">
        <v>2</v>
      </c>
      <c r="B402" s="131" t="s">
        <v>818</v>
      </c>
      <c r="C402" s="94">
        <v>1980</v>
      </c>
      <c r="D402" s="94">
        <v>2014</v>
      </c>
      <c r="E402" s="94" t="s">
        <v>733</v>
      </c>
      <c r="F402" s="94">
        <v>2</v>
      </c>
      <c r="G402" s="94">
        <v>3</v>
      </c>
      <c r="H402" s="34">
        <v>1435.3</v>
      </c>
      <c r="I402" s="34">
        <v>842.9</v>
      </c>
      <c r="J402" s="34">
        <v>721.4</v>
      </c>
      <c r="K402" s="105">
        <v>58</v>
      </c>
      <c r="L402" s="94" t="s">
        <v>1321</v>
      </c>
      <c r="M402" s="34">
        <v>1038510</v>
      </c>
      <c r="N402" s="34"/>
      <c r="O402" s="34"/>
      <c r="P402" s="34"/>
      <c r="Q402" s="34">
        <v>1038510</v>
      </c>
      <c r="R402" s="27">
        <f>M402/I402</f>
        <v>1232.0678609562226</v>
      </c>
      <c r="S402" s="19">
        <v>14736.15</v>
      </c>
      <c r="T402" s="14" t="s">
        <v>756</v>
      </c>
      <c r="U402" s="160"/>
    </row>
    <row r="403" spans="1:21" ht="45">
      <c r="A403" s="126">
        <v>3</v>
      </c>
      <c r="B403" s="131" t="s">
        <v>819</v>
      </c>
      <c r="C403" s="94">
        <v>1978</v>
      </c>
      <c r="D403" s="94"/>
      <c r="E403" s="94" t="s">
        <v>733</v>
      </c>
      <c r="F403" s="94">
        <v>2</v>
      </c>
      <c r="G403" s="94">
        <v>1</v>
      </c>
      <c r="H403" s="34">
        <v>489.4</v>
      </c>
      <c r="I403" s="34">
        <v>380.1</v>
      </c>
      <c r="J403" s="34">
        <v>156.5</v>
      </c>
      <c r="K403" s="105">
        <v>47</v>
      </c>
      <c r="L403" s="94" t="s">
        <v>1321</v>
      </c>
      <c r="M403" s="34">
        <v>1095156</v>
      </c>
      <c r="N403" s="34"/>
      <c r="O403" s="34"/>
      <c r="P403" s="34"/>
      <c r="Q403" s="34">
        <v>1095156</v>
      </c>
      <c r="R403" s="27">
        <f>M403/I403</f>
        <v>2881.231254932912</v>
      </c>
      <c r="S403" s="19">
        <v>14736.15</v>
      </c>
      <c r="T403" s="14" t="s">
        <v>756</v>
      </c>
      <c r="U403" s="160"/>
    </row>
    <row r="404" spans="1:21" ht="15">
      <c r="A404" s="167"/>
      <c r="B404" s="71" t="s">
        <v>1085</v>
      </c>
      <c r="C404" s="67"/>
      <c r="D404" s="67"/>
      <c r="E404" s="67"/>
      <c r="F404" s="67"/>
      <c r="G404" s="67"/>
      <c r="H404" s="28">
        <f>SUM(H401:H403)</f>
        <v>2917.3</v>
      </c>
      <c r="I404" s="28">
        <f aca="true" t="shared" si="31" ref="I404:Q404">SUM(I401:I403)</f>
        <v>2077.7999999999997</v>
      </c>
      <c r="J404" s="28">
        <f t="shared" si="31"/>
        <v>1685.25</v>
      </c>
      <c r="K404" s="233">
        <f t="shared" si="31"/>
        <v>170</v>
      </c>
      <c r="L404" s="28"/>
      <c r="M404" s="28">
        <f t="shared" si="31"/>
        <v>2957762.2199999997</v>
      </c>
      <c r="N404" s="28"/>
      <c r="O404" s="28"/>
      <c r="P404" s="28"/>
      <c r="Q404" s="28">
        <f t="shared" si="31"/>
        <v>2957762.2199999997</v>
      </c>
      <c r="R404" s="69">
        <f>M404/I404</f>
        <v>1423.5066993935895</v>
      </c>
      <c r="S404" s="67"/>
      <c r="T404" s="67"/>
      <c r="U404" s="168"/>
    </row>
    <row r="405" spans="1:21" ht="14.25">
      <c r="A405" s="275" t="s">
        <v>742</v>
      </c>
      <c r="B405" s="276"/>
      <c r="C405" s="276"/>
      <c r="D405" s="276"/>
      <c r="E405" s="276"/>
      <c r="F405" s="276"/>
      <c r="G405" s="276"/>
      <c r="H405" s="276"/>
      <c r="I405" s="276"/>
      <c r="J405" s="276"/>
      <c r="K405" s="276"/>
      <c r="L405" s="276"/>
      <c r="M405" s="276"/>
      <c r="N405" s="276"/>
      <c r="O405" s="276"/>
      <c r="P405" s="276"/>
      <c r="Q405" s="277"/>
      <c r="R405" s="276"/>
      <c r="S405" s="276"/>
      <c r="T405" s="276"/>
      <c r="U405" s="278"/>
    </row>
    <row r="406" spans="1:21" ht="45">
      <c r="A406" s="126">
        <v>4</v>
      </c>
      <c r="B406" s="131" t="s">
        <v>174</v>
      </c>
      <c r="C406" s="14">
        <v>1978</v>
      </c>
      <c r="D406" s="70"/>
      <c r="E406" s="14" t="s">
        <v>733</v>
      </c>
      <c r="F406" s="70">
        <v>2</v>
      </c>
      <c r="G406" s="70">
        <v>3</v>
      </c>
      <c r="H406" s="27">
        <v>966.2</v>
      </c>
      <c r="I406" s="27">
        <v>922.2</v>
      </c>
      <c r="J406" s="27">
        <v>880.3</v>
      </c>
      <c r="K406" s="39">
        <v>29</v>
      </c>
      <c r="L406" s="27" t="s">
        <v>1321</v>
      </c>
      <c r="M406" s="66">
        <v>1983868.8</v>
      </c>
      <c r="N406" s="66"/>
      <c r="O406" s="66"/>
      <c r="P406" s="66"/>
      <c r="Q406" s="66">
        <v>1983868.8</v>
      </c>
      <c r="R406" s="66">
        <v>2053.27</v>
      </c>
      <c r="S406" s="19">
        <v>14736.15</v>
      </c>
      <c r="T406" s="14" t="s">
        <v>756</v>
      </c>
      <c r="U406" s="160"/>
    </row>
    <row r="407" spans="1:21" ht="45">
      <c r="A407" s="126">
        <v>5</v>
      </c>
      <c r="B407" s="131" t="s">
        <v>1261</v>
      </c>
      <c r="C407" s="14">
        <v>1980</v>
      </c>
      <c r="D407" s="70"/>
      <c r="E407" s="14" t="s">
        <v>1326</v>
      </c>
      <c r="F407" s="70">
        <v>2</v>
      </c>
      <c r="G407" s="70">
        <v>3</v>
      </c>
      <c r="H407" s="27">
        <v>970.4</v>
      </c>
      <c r="I407" s="27">
        <v>889.1</v>
      </c>
      <c r="J407" s="27">
        <v>872.4</v>
      </c>
      <c r="K407" s="39">
        <v>19</v>
      </c>
      <c r="L407" s="27" t="s">
        <v>1321</v>
      </c>
      <c r="M407" s="66">
        <v>1983868.8</v>
      </c>
      <c r="N407" s="66"/>
      <c r="O407" s="66"/>
      <c r="P407" s="66"/>
      <c r="Q407" s="66">
        <v>1983868.8</v>
      </c>
      <c r="R407" s="66">
        <v>2044.38</v>
      </c>
      <c r="S407" s="19">
        <v>14736.15</v>
      </c>
      <c r="T407" s="14" t="s">
        <v>756</v>
      </c>
      <c r="U407" s="160"/>
    </row>
    <row r="408" spans="1:21" ht="15">
      <c r="A408" s="167"/>
      <c r="B408" s="68" t="s">
        <v>1323</v>
      </c>
      <c r="C408" s="70"/>
      <c r="D408" s="70"/>
      <c r="E408" s="70"/>
      <c r="F408" s="70"/>
      <c r="G408" s="70"/>
      <c r="H408" s="28">
        <f>SUM(H406:H407)</f>
        <v>1936.6</v>
      </c>
      <c r="I408" s="28">
        <f aca="true" t="shared" si="32" ref="I408:Q408">SUM(I406:I407)</f>
        <v>1811.3000000000002</v>
      </c>
      <c r="J408" s="28">
        <f t="shared" si="32"/>
        <v>1752.6999999999998</v>
      </c>
      <c r="K408" s="233">
        <f t="shared" si="32"/>
        <v>48</v>
      </c>
      <c r="L408" s="69"/>
      <c r="M408" s="69">
        <f t="shared" si="32"/>
        <v>3967737.6</v>
      </c>
      <c r="N408" s="69"/>
      <c r="O408" s="69"/>
      <c r="P408" s="69"/>
      <c r="Q408" s="69">
        <f t="shared" si="32"/>
        <v>3967737.6</v>
      </c>
      <c r="R408" s="69">
        <f>M408/I408</f>
        <v>2190.5469000165626</v>
      </c>
      <c r="S408" s="67"/>
      <c r="T408" s="169"/>
      <c r="U408" s="160"/>
    </row>
    <row r="409" spans="1:21" ht="14.25">
      <c r="A409" s="275" t="s">
        <v>745</v>
      </c>
      <c r="B409" s="276"/>
      <c r="C409" s="276"/>
      <c r="D409" s="276"/>
      <c r="E409" s="276"/>
      <c r="F409" s="276"/>
      <c r="G409" s="276"/>
      <c r="H409" s="276"/>
      <c r="I409" s="276"/>
      <c r="J409" s="276"/>
      <c r="K409" s="276"/>
      <c r="L409" s="276"/>
      <c r="M409" s="276"/>
      <c r="N409" s="276"/>
      <c r="O409" s="276"/>
      <c r="P409" s="276"/>
      <c r="Q409" s="277"/>
      <c r="R409" s="276"/>
      <c r="S409" s="276"/>
      <c r="T409" s="276"/>
      <c r="U409" s="278"/>
    </row>
    <row r="410" spans="1:21" ht="45">
      <c r="A410" s="126">
        <v>6</v>
      </c>
      <c r="B410" s="113" t="s">
        <v>1403</v>
      </c>
      <c r="C410" s="108">
        <v>1960</v>
      </c>
      <c r="D410" s="108">
        <v>2015</v>
      </c>
      <c r="E410" s="27" t="s">
        <v>733</v>
      </c>
      <c r="F410" s="95">
        <v>2</v>
      </c>
      <c r="G410" s="95">
        <v>2</v>
      </c>
      <c r="H410" s="27">
        <v>710</v>
      </c>
      <c r="I410" s="27">
        <v>611.1</v>
      </c>
      <c r="J410" s="27">
        <v>470.83</v>
      </c>
      <c r="K410" s="39">
        <v>27</v>
      </c>
      <c r="L410" s="27" t="s">
        <v>1321</v>
      </c>
      <c r="M410" s="66">
        <v>1705422.24</v>
      </c>
      <c r="N410" s="66"/>
      <c r="O410" s="66"/>
      <c r="P410" s="66"/>
      <c r="Q410" s="66">
        <f>M410</f>
        <v>1705422.24</v>
      </c>
      <c r="R410" s="66">
        <f aca="true" t="shared" si="33" ref="R410:R415">M410/I410</f>
        <v>2790.741678939617</v>
      </c>
      <c r="S410" s="67">
        <v>14736.15</v>
      </c>
      <c r="T410" s="19" t="s">
        <v>756</v>
      </c>
      <c r="U410" s="160"/>
    </row>
    <row r="411" spans="1:21" ht="75">
      <c r="A411" s="126">
        <v>7</v>
      </c>
      <c r="B411" s="170" t="s">
        <v>1262</v>
      </c>
      <c r="C411" s="108">
        <v>1962</v>
      </c>
      <c r="D411" s="108">
        <v>2015</v>
      </c>
      <c r="E411" s="27" t="s">
        <v>733</v>
      </c>
      <c r="F411" s="95">
        <v>3</v>
      </c>
      <c r="G411" s="95">
        <v>2</v>
      </c>
      <c r="H411" s="27">
        <v>1034.06</v>
      </c>
      <c r="I411" s="27">
        <v>961.16</v>
      </c>
      <c r="J411" s="27">
        <v>961.16</v>
      </c>
      <c r="K411" s="39">
        <v>40</v>
      </c>
      <c r="L411" s="27" t="s">
        <v>985</v>
      </c>
      <c r="M411" s="66">
        <v>2172705.17</v>
      </c>
      <c r="N411" s="66"/>
      <c r="O411" s="66"/>
      <c r="P411" s="66"/>
      <c r="Q411" s="66">
        <f>M411</f>
        <v>2172705.17</v>
      </c>
      <c r="R411" s="66">
        <f t="shared" si="33"/>
        <v>2260.5031108244207</v>
      </c>
      <c r="S411" s="67">
        <v>14736.15</v>
      </c>
      <c r="T411" s="19" t="s">
        <v>756</v>
      </c>
      <c r="U411" s="160"/>
    </row>
    <row r="412" spans="1:21" ht="75">
      <c r="A412" s="126">
        <v>8</v>
      </c>
      <c r="B412" s="113" t="s">
        <v>822</v>
      </c>
      <c r="C412" s="108">
        <v>1975</v>
      </c>
      <c r="D412" s="108">
        <v>2015</v>
      </c>
      <c r="E412" s="27" t="s">
        <v>1401</v>
      </c>
      <c r="F412" s="95">
        <v>3</v>
      </c>
      <c r="G412" s="95">
        <v>2</v>
      </c>
      <c r="H412" s="27">
        <v>1173.71</v>
      </c>
      <c r="I412" s="27">
        <v>1090.81</v>
      </c>
      <c r="J412" s="27">
        <v>955.18</v>
      </c>
      <c r="K412" s="39">
        <v>55</v>
      </c>
      <c r="L412" s="27" t="s">
        <v>1406</v>
      </c>
      <c r="M412" s="66">
        <v>2874697.48</v>
      </c>
      <c r="N412" s="66"/>
      <c r="O412" s="66"/>
      <c r="P412" s="66"/>
      <c r="Q412" s="66">
        <f>M412</f>
        <v>2874697.48</v>
      </c>
      <c r="R412" s="66">
        <f t="shared" si="33"/>
        <v>2635.3787369019356</v>
      </c>
      <c r="S412" s="67">
        <v>14736.15</v>
      </c>
      <c r="T412" s="19" t="s">
        <v>756</v>
      </c>
      <c r="U412" s="160"/>
    </row>
    <row r="413" spans="1:21" ht="45">
      <c r="A413" s="126">
        <v>9</v>
      </c>
      <c r="B413" s="113" t="s">
        <v>1263</v>
      </c>
      <c r="C413" s="108">
        <v>1964</v>
      </c>
      <c r="D413" s="108">
        <v>2016</v>
      </c>
      <c r="E413" s="27" t="s">
        <v>733</v>
      </c>
      <c r="F413" s="95">
        <v>2</v>
      </c>
      <c r="G413" s="95">
        <v>3</v>
      </c>
      <c r="H413" s="27">
        <v>569.25</v>
      </c>
      <c r="I413" s="27">
        <v>525.25</v>
      </c>
      <c r="J413" s="27">
        <v>484.2</v>
      </c>
      <c r="K413" s="39">
        <v>25</v>
      </c>
      <c r="L413" s="27" t="s">
        <v>1321</v>
      </c>
      <c r="M413" s="66">
        <v>1298275.97</v>
      </c>
      <c r="N413" s="66"/>
      <c r="O413" s="66"/>
      <c r="P413" s="66"/>
      <c r="Q413" s="66">
        <f>M413</f>
        <v>1298275.97</v>
      </c>
      <c r="R413" s="66">
        <f t="shared" si="33"/>
        <v>2471.7295954307474</v>
      </c>
      <c r="S413" s="67">
        <v>14736.15</v>
      </c>
      <c r="T413" s="19" t="s">
        <v>756</v>
      </c>
      <c r="U413" s="160"/>
    </row>
    <row r="414" spans="1:21" ht="45">
      <c r="A414" s="126">
        <v>10</v>
      </c>
      <c r="B414" s="171" t="s">
        <v>823</v>
      </c>
      <c r="C414" s="108">
        <v>1974</v>
      </c>
      <c r="D414" s="108">
        <v>2010</v>
      </c>
      <c r="E414" s="27" t="s">
        <v>733</v>
      </c>
      <c r="F414" s="95">
        <v>2</v>
      </c>
      <c r="G414" s="95">
        <v>3</v>
      </c>
      <c r="H414" s="27">
        <v>916.09</v>
      </c>
      <c r="I414" s="27">
        <v>867.1</v>
      </c>
      <c r="J414" s="27">
        <v>867.1</v>
      </c>
      <c r="K414" s="39">
        <v>38</v>
      </c>
      <c r="L414" s="27" t="s">
        <v>1402</v>
      </c>
      <c r="M414" s="66">
        <v>1153174.09</v>
      </c>
      <c r="N414" s="66"/>
      <c r="O414" s="66"/>
      <c r="P414" s="66"/>
      <c r="Q414" s="66">
        <f>M414</f>
        <v>1153174.09</v>
      </c>
      <c r="R414" s="66">
        <f t="shared" si="33"/>
        <v>1329.9205281974398</v>
      </c>
      <c r="S414" s="67">
        <v>14736.15</v>
      </c>
      <c r="T414" s="19" t="s">
        <v>756</v>
      </c>
      <c r="U414" s="160"/>
    </row>
    <row r="415" spans="1:21" ht="15">
      <c r="A415" s="172"/>
      <c r="B415" s="68" t="s">
        <v>1082</v>
      </c>
      <c r="C415" s="66"/>
      <c r="D415" s="66"/>
      <c r="E415" s="66"/>
      <c r="F415" s="66"/>
      <c r="G415" s="66"/>
      <c r="H415" s="28">
        <f>SUM(H410:H414)</f>
        <v>4403.11</v>
      </c>
      <c r="I415" s="28">
        <f aca="true" t="shared" si="34" ref="I415:Q415">SUM(I410:I414)</f>
        <v>4055.4199999999996</v>
      </c>
      <c r="J415" s="28">
        <f t="shared" si="34"/>
        <v>3738.47</v>
      </c>
      <c r="K415" s="233">
        <f t="shared" si="34"/>
        <v>185</v>
      </c>
      <c r="L415" s="28"/>
      <c r="M415" s="28">
        <f t="shared" si="34"/>
        <v>9204274.950000001</v>
      </c>
      <c r="N415" s="28"/>
      <c r="O415" s="28"/>
      <c r="P415" s="28"/>
      <c r="Q415" s="28">
        <f t="shared" si="34"/>
        <v>9204274.950000001</v>
      </c>
      <c r="R415" s="69">
        <f t="shared" si="33"/>
        <v>2269.623109320367</v>
      </c>
      <c r="S415" s="67"/>
      <c r="T415" s="67"/>
      <c r="U415" s="173"/>
    </row>
    <row r="416" spans="1:21" ht="14.25">
      <c r="A416" s="275" t="s">
        <v>764</v>
      </c>
      <c r="B416" s="276"/>
      <c r="C416" s="276"/>
      <c r="D416" s="276"/>
      <c r="E416" s="276"/>
      <c r="F416" s="276"/>
      <c r="G416" s="276"/>
      <c r="H416" s="276"/>
      <c r="I416" s="276"/>
      <c r="J416" s="276"/>
      <c r="K416" s="276"/>
      <c r="L416" s="276"/>
      <c r="M416" s="276"/>
      <c r="N416" s="276"/>
      <c r="O416" s="276"/>
      <c r="P416" s="276"/>
      <c r="Q416" s="277"/>
      <c r="R416" s="276"/>
      <c r="S416" s="276"/>
      <c r="T416" s="276"/>
      <c r="U416" s="278"/>
    </row>
    <row r="417" spans="1:21" ht="45">
      <c r="A417" s="126">
        <v>11</v>
      </c>
      <c r="B417" s="42" t="s">
        <v>1264</v>
      </c>
      <c r="C417" s="109">
        <v>1995</v>
      </c>
      <c r="D417" s="110"/>
      <c r="E417" s="27" t="s">
        <v>733</v>
      </c>
      <c r="F417" s="14">
        <v>5</v>
      </c>
      <c r="G417" s="14">
        <v>4</v>
      </c>
      <c r="H417" s="27">
        <v>3435</v>
      </c>
      <c r="I417" s="27">
        <v>3435</v>
      </c>
      <c r="J417" s="27">
        <v>3227.18</v>
      </c>
      <c r="K417" s="39">
        <v>139</v>
      </c>
      <c r="L417" s="27" t="s">
        <v>1321</v>
      </c>
      <c r="M417" s="27">
        <v>1617495.06</v>
      </c>
      <c r="N417" s="66"/>
      <c r="O417" s="66"/>
      <c r="P417" s="66"/>
      <c r="Q417" s="66">
        <v>1617495.06</v>
      </c>
      <c r="R417" s="66">
        <f>M417/I417</f>
        <v>470.886480349345</v>
      </c>
      <c r="S417" s="67">
        <v>14736.15</v>
      </c>
      <c r="T417" s="14" t="s">
        <v>756</v>
      </c>
      <c r="U417" s="160"/>
    </row>
    <row r="418" spans="1:21" ht="75">
      <c r="A418" s="126">
        <v>12</v>
      </c>
      <c r="B418" s="42" t="s">
        <v>1265</v>
      </c>
      <c r="C418" s="109">
        <v>1989</v>
      </c>
      <c r="D418" s="110"/>
      <c r="E418" s="27" t="s">
        <v>733</v>
      </c>
      <c r="F418" s="14">
        <v>5</v>
      </c>
      <c r="G418" s="14">
        <v>2</v>
      </c>
      <c r="H418" s="27">
        <v>1227.46</v>
      </c>
      <c r="I418" s="27">
        <v>1227.46</v>
      </c>
      <c r="J418" s="27">
        <v>1177.86</v>
      </c>
      <c r="K418" s="39">
        <v>67</v>
      </c>
      <c r="L418" s="27" t="s">
        <v>848</v>
      </c>
      <c r="M418" s="27">
        <v>3969243.9</v>
      </c>
      <c r="N418" s="66"/>
      <c r="O418" s="66"/>
      <c r="P418" s="66"/>
      <c r="Q418" s="66">
        <v>3969243.9</v>
      </c>
      <c r="R418" s="66">
        <f>M418/I418</f>
        <v>3233.7052938588627</v>
      </c>
      <c r="S418" s="67">
        <v>14736.15</v>
      </c>
      <c r="T418" s="14" t="s">
        <v>756</v>
      </c>
      <c r="U418" s="160"/>
    </row>
    <row r="419" spans="1:21" ht="45">
      <c r="A419" s="126">
        <v>13</v>
      </c>
      <c r="B419" s="42" t="s">
        <v>1266</v>
      </c>
      <c r="C419" s="109">
        <v>1988</v>
      </c>
      <c r="D419" s="110"/>
      <c r="E419" s="27" t="s">
        <v>733</v>
      </c>
      <c r="F419" s="14">
        <v>2</v>
      </c>
      <c r="G419" s="14">
        <v>3</v>
      </c>
      <c r="H419" s="27">
        <v>834.88</v>
      </c>
      <c r="I419" s="27">
        <v>834.88</v>
      </c>
      <c r="J419" s="27">
        <v>834.88</v>
      </c>
      <c r="K419" s="39">
        <v>50</v>
      </c>
      <c r="L419" s="27" t="s">
        <v>1321</v>
      </c>
      <c r="M419" s="27">
        <v>1896205.97</v>
      </c>
      <c r="N419" s="66"/>
      <c r="O419" s="66"/>
      <c r="P419" s="66"/>
      <c r="Q419" s="66">
        <v>1896205.97</v>
      </c>
      <c r="R419" s="66">
        <f>M419/I419</f>
        <v>2271.2317578574166</v>
      </c>
      <c r="S419" s="67">
        <v>14736.15</v>
      </c>
      <c r="T419" s="14" t="s">
        <v>756</v>
      </c>
      <c r="U419" s="160"/>
    </row>
    <row r="420" spans="1:21" ht="15">
      <c r="A420" s="174"/>
      <c r="B420" s="68" t="s">
        <v>1322</v>
      </c>
      <c r="C420" s="71"/>
      <c r="D420" s="71"/>
      <c r="E420" s="71"/>
      <c r="F420" s="71"/>
      <c r="G420" s="71"/>
      <c r="H420" s="69">
        <f>SUM(H417:H419)</f>
        <v>5497.34</v>
      </c>
      <c r="I420" s="69">
        <f>SUM(I417:I419)</f>
        <v>5497.34</v>
      </c>
      <c r="J420" s="69">
        <f>SUM(J417:J419)</f>
        <v>5239.92</v>
      </c>
      <c r="K420" s="233">
        <f>SUM(K417:K419)</f>
        <v>256</v>
      </c>
      <c r="L420" s="71"/>
      <c r="M420" s="69">
        <f>SUM(M417:M419)</f>
        <v>7482944.93</v>
      </c>
      <c r="N420" s="66"/>
      <c r="O420" s="66"/>
      <c r="P420" s="66"/>
      <c r="Q420" s="69">
        <f>SUM(Q417:Q419)</f>
        <v>7482944.93</v>
      </c>
      <c r="R420" s="69">
        <f>M420/I420</f>
        <v>1361.1937646207073</v>
      </c>
      <c r="S420" s="68"/>
      <c r="T420" s="68"/>
      <c r="U420" s="175"/>
    </row>
    <row r="421" spans="1:21" ht="14.25">
      <c r="A421" s="275" t="s">
        <v>735</v>
      </c>
      <c r="B421" s="276"/>
      <c r="C421" s="276"/>
      <c r="D421" s="276"/>
      <c r="E421" s="276"/>
      <c r="F421" s="276"/>
      <c r="G421" s="276"/>
      <c r="H421" s="276"/>
      <c r="I421" s="276"/>
      <c r="J421" s="276"/>
      <c r="K421" s="276"/>
      <c r="L421" s="276"/>
      <c r="M421" s="276"/>
      <c r="N421" s="276"/>
      <c r="O421" s="276"/>
      <c r="P421" s="276"/>
      <c r="Q421" s="277"/>
      <c r="R421" s="276"/>
      <c r="S421" s="276"/>
      <c r="T421" s="276"/>
      <c r="U421" s="278"/>
    </row>
    <row r="422" spans="1:21" ht="45">
      <c r="A422" s="126">
        <v>14</v>
      </c>
      <c r="B422" s="131" t="s">
        <v>1267</v>
      </c>
      <c r="C422" s="70">
        <v>1974</v>
      </c>
      <c r="D422" s="70"/>
      <c r="E422" s="14" t="s">
        <v>733</v>
      </c>
      <c r="F422" s="14">
        <v>2</v>
      </c>
      <c r="G422" s="14">
        <v>1</v>
      </c>
      <c r="H422" s="27">
        <v>380.06</v>
      </c>
      <c r="I422" s="27">
        <v>376.99</v>
      </c>
      <c r="J422" s="27">
        <v>376.99</v>
      </c>
      <c r="K422" s="39">
        <v>25</v>
      </c>
      <c r="L422" s="94" t="s">
        <v>274</v>
      </c>
      <c r="M422" s="27">
        <v>863537</v>
      </c>
      <c r="N422" s="66"/>
      <c r="O422" s="66"/>
      <c r="P422" s="66"/>
      <c r="Q422" s="66">
        <v>863537</v>
      </c>
      <c r="R422" s="67">
        <f>M422/I422</f>
        <v>2290.6098304994825</v>
      </c>
      <c r="S422" s="67">
        <v>14736.15</v>
      </c>
      <c r="T422" s="14" t="s">
        <v>756</v>
      </c>
      <c r="U422" s="160"/>
    </row>
    <row r="423" spans="1:21" ht="45">
      <c r="A423" s="126">
        <v>15</v>
      </c>
      <c r="B423" s="131" t="s">
        <v>273</v>
      </c>
      <c r="C423" s="70">
        <v>1979</v>
      </c>
      <c r="D423" s="70"/>
      <c r="E423" s="14" t="s">
        <v>733</v>
      </c>
      <c r="F423" s="14">
        <v>2</v>
      </c>
      <c r="G423" s="14">
        <v>3</v>
      </c>
      <c r="H423" s="27">
        <v>833.06</v>
      </c>
      <c r="I423" s="27">
        <v>486.56</v>
      </c>
      <c r="J423" s="27">
        <v>486.56</v>
      </c>
      <c r="K423" s="39">
        <v>54</v>
      </c>
      <c r="L423" s="94" t="s">
        <v>1497</v>
      </c>
      <c r="M423" s="27">
        <v>224070</v>
      </c>
      <c r="N423" s="66"/>
      <c r="O423" s="66"/>
      <c r="P423" s="66"/>
      <c r="Q423" s="66">
        <v>224070</v>
      </c>
      <c r="R423" s="67">
        <f>M423/I423</f>
        <v>460.518743834265</v>
      </c>
      <c r="S423" s="67">
        <v>14736.15</v>
      </c>
      <c r="T423" s="14" t="s">
        <v>756</v>
      </c>
      <c r="U423" s="160"/>
    </row>
    <row r="424" spans="1:21" ht="60">
      <c r="A424" s="126">
        <v>16</v>
      </c>
      <c r="B424" s="131" t="s">
        <v>1229</v>
      </c>
      <c r="C424" s="70">
        <v>1976</v>
      </c>
      <c r="D424" s="70"/>
      <c r="E424" s="14" t="s">
        <v>733</v>
      </c>
      <c r="F424" s="14">
        <v>2</v>
      </c>
      <c r="G424" s="14">
        <v>3</v>
      </c>
      <c r="H424" s="27">
        <v>822.15</v>
      </c>
      <c r="I424" s="27">
        <v>478.08</v>
      </c>
      <c r="J424" s="27">
        <v>478.08</v>
      </c>
      <c r="K424" s="39">
        <v>54</v>
      </c>
      <c r="L424" s="94" t="s">
        <v>275</v>
      </c>
      <c r="M424" s="27">
        <v>396921</v>
      </c>
      <c r="N424" s="66"/>
      <c r="O424" s="66"/>
      <c r="P424" s="66"/>
      <c r="Q424" s="66">
        <v>396921</v>
      </c>
      <c r="R424" s="67">
        <f>M424/I424</f>
        <v>830.2397088353414</v>
      </c>
      <c r="S424" s="67">
        <v>14736.15</v>
      </c>
      <c r="T424" s="14" t="s">
        <v>756</v>
      </c>
      <c r="U424" s="160"/>
    </row>
    <row r="425" spans="1:21" ht="15">
      <c r="A425" s="167"/>
      <c r="B425" s="68" t="s">
        <v>1322</v>
      </c>
      <c r="C425" s="70"/>
      <c r="D425" s="70"/>
      <c r="E425" s="70"/>
      <c r="F425" s="70"/>
      <c r="G425" s="70"/>
      <c r="H425" s="28">
        <f>SUM(H422:H424)</f>
        <v>2035.27</v>
      </c>
      <c r="I425" s="28">
        <f aca="true" t="shared" si="35" ref="I425:Q425">SUM(I422:I424)</f>
        <v>1341.6299999999999</v>
      </c>
      <c r="J425" s="28">
        <f t="shared" si="35"/>
        <v>1341.6299999999999</v>
      </c>
      <c r="K425" s="233">
        <f t="shared" si="35"/>
        <v>133</v>
      </c>
      <c r="L425" s="69"/>
      <c r="M425" s="69">
        <f t="shared" si="35"/>
        <v>1484528</v>
      </c>
      <c r="N425" s="69"/>
      <c r="O425" s="69"/>
      <c r="P425" s="69"/>
      <c r="Q425" s="69">
        <f t="shared" si="35"/>
        <v>1484528</v>
      </c>
      <c r="R425" s="69">
        <f>M425/I425</f>
        <v>1106.5107369393947</v>
      </c>
      <c r="S425" s="67"/>
      <c r="T425" s="169"/>
      <c r="U425" s="130"/>
    </row>
    <row r="426" spans="1:21" ht="14.25">
      <c r="A426" s="275" t="s">
        <v>736</v>
      </c>
      <c r="B426" s="276"/>
      <c r="C426" s="276"/>
      <c r="D426" s="276"/>
      <c r="E426" s="276"/>
      <c r="F426" s="276"/>
      <c r="G426" s="276"/>
      <c r="H426" s="276"/>
      <c r="I426" s="276"/>
      <c r="J426" s="276"/>
      <c r="K426" s="276"/>
      <c r="L426" s="276"/>
      <c r="M426" s="276"/>
      <c r="N426" s="276"/>
      <c r="O426" s="276"/>
      <c r="P426" s="276"/>
      <c r="Q426" s="277"/>
      <c r="R426" s="276"/>
      <c r="S426" s="276"/>
      <c r="T426" s="276"/>
      <c r="U426" s="278"/>
    </row>
    <row r="427" spans="1:21" ht="45">
      <c r="A427" s="126">
        <v>17</v>
      </c>
      <c r="B427" s="42" t="s">
        <v>1523</v>
      </c>
      <c r="C427" s="14">
        <v>1957</v>
      </c>
      <c r="D427" s="14">
        <v>2015</v>
      </c>
      <c r="E427" s="14" t="s">
        <v>733</v>
      </c>
      <c r="F427" s="14">
        <v>2</v>
      </c>
      <c r="G427" s="14">
        <v>2</v>
      </c>
      <c r="H427" s="27">
        <v>632.28</v>
      </c>
      <c r="I427" s="27">
        <v>632.28</v>
      </c>
      <c r="J427" s="27">
        <v>583.59</v>
      </c>
      <c r="K427" s="39">
        <v>17</v>
      </c>
      <c r="L427" s="14" t="s">
        <v>1321</v>
      </c>
      <c r="M427" s="27">
        <v>1636440</v>
      </c>
      <c r="N427" s="66">
        <v>1636440</v>
      </c>
      <c r="O427" s="66"/>
      <c r="P427" s="66"/>
      <c r="Q427" s="66">
        <v>1636440</v>
      </c>
      <c r="R427" s="67">
        <f>M427/I427</f>
        <v>2588.1571455684193</v>
      </c>
      <c r="S427" s="67">
        <v>14736.15</v>
      </c>
      <c r="T427" s="14" t="s">
        <v>756</v>
      </c>
      <c r="U427" s="160"/>
    </row>
    <row r="428" spans="1:21" ht="75">
      <c r="A428" s="126">
        <v>18</v>
      </c>
      <c r="B428" s="42" t="s">
        <v>615</v>
      </c>
      <c r="C428" s="14">
        <v>1973</v>
      </c>
      <c r="D428" s="14"/>
      <c r="E428" s="14" t="s">
        <v>733</v>
      </c>
      <c r="F428" s="14">
        <v>2</v>
      </c>
      <c r="G428" s="14">
        <v>1</v>
      </c>
      <c r="H428" s="14">
        <v>346.6</v>
      </c>
      <c r="I428" s="14">
        <v>346.6</v>
      </c>
      <c r="J428" s="14">
        <v>253.9</v>
      </c>
      <c r="K428" s="39">
        <v>10</v>
      </c>
      <c r="L428" s="14" t="s">
        <v>619</v>
      </c>
      <c r="M428" s="27">
        <v>1117234.85</v>
      </c>
      <c r="N428" s="27">
        <v>1117234.854</v>
      </c>
      <c r="O428" s="66"/>
      <c r="P428" s="27"/>
      <c r="Q428" s="27">
        <v>1117234.85</v>
      </c>
      <c r="R428" s="67">
        <f aca="true" t="shared" si="36" ref="R428:R433">M428/I428</f>
        <v>3223.4127236006925</v>
      </c>
      <c r="S428" s="67">
        <v>14736.15</v>
      </c>
      <c r="T428" s="14" t="s">
        <v>756</v>
      </c>
      <c r="U428" s="160"/>
    </row>
    <row r="429" spans="1:21" ht="75">
      <c r="A429" s="126">
        <v>19</v>
      </c>
      <c r="B429" s="42" t="s">
        <v>616</v>
      </c>
      <c r="C429" s="14">
        <v>1974</v>
      </c>
      <c r="D429" s="14"/>
      <c r="E429" s="14" t="s">
        <v>733</v>
      </c>
      <c r="F429" s="14">
        <v>2</v>
      </c>
      <c r="G429" s="14">
        <v>1</v>
      </c>
      <c r="H429" s="14">
        <v>362.3</v>
      </c>
      <c r="I429" s="14">
        <v>362.3</v>
      </c>
      <c r="J429" s="14">
        <v>362.3</v>
      </c>
      <c r="K429" s="39">
        <v>10</v>
      </c>
      <c r="L429" s="14" t="s">
        <v>619</v>
      </c>
      <c r="M429" s="27">
        <v>1039912.95</v>
      </c>
      <c r="N429" s="27">
        <v>1039912.952</v>
      </c>
      <c r="O429" s="66"/>
      <c r="P429" s="27"/>
      <c r="Q429" s="27">
        <v>1039912.95</v>
      </c>
      <c r="R429" s="67">
        <f t="shared" si="36"/>
        <v>2870.308998067899</v>
      </c>
      <c r="S429" s="67">
        <v>14736.15</v>
      </c>
      <c r="T429" s="14" t="s">
        <v>756</v>
      </c>
      <c r="U429" s="160"/>
    </row>
    <row r="430" spans="1:21" ht="45">
      <c r="A430" s="126">
        <v>20</v>
      </c>
      <c r="B430" s="42" t="s">
        <v>617</v>
      </c>
      <c r="C430" s="14">
        <v>1973</v>
      </c>
      <c r="D430" s="14"/>
      <c r="E430" s="14" t="s">
        <v>733</v>
      </c>
      <c r="F430" s="14">
        <v>2</v>
      </c>
      <c r="G430" s="14">
        <v>1</v>
      </c>
      <c r="H430" s="14">
        <v>377.6</v>
      </c>
      <c r="I430" s="14">
        <v>377.6</v>
      </c>
      <c r="J430" s="14">
        <v>377.6</v>
      </c>
      <c r="K430" s="39">
        <v>13</v>
      </c>
      <c r="L430" s="14" t="s">
        <v>1321</v>
      </c>
      <c r="M430" s="27">
        <v>866004.04</v>
      </c>
      <c r="N430" s="27">
        <v>866004.04</v>
      </c>
      <c r="O430" s="66"/>
      <c r="P430" s="27"/>
      <c r="Q430" s="27">
        <v>866004.04</v>
      </c>
      <c r="R430" s="67">
        <f t="shared" si="36"/>
        <v>2293.442902542373</v>
      </c>
      <c r="S430" s="67">
        <v>14736.15</v>
      </c>
      <c r="T430" s="14" t="s">
        <v>756</v>
      </c>
      <c r="U430" s="160"/>
    </row>
    <row r="431" spans="1:21" ht="75">
      <c r="A431" s="126">
        <v>21</v>
      </c>
      <c r="B431" s="42" t="s">
        <v>111</v>
      </c>
      <c r="C431" s="14">
        <v>1977</v>
      </c>
      <c r="D431" s="14"/>
      <c r="E431" s="14" t="s">
        <v>733</v>
      </c>
      <c r="F431" s="14">
        <v>2</v>
      </c>
      <c r="G431" s="14">
        <v>2</v>
      </c>
      <c r="H431" s="14">
        <v>733.91</v>
      </c>
      <c r="I431" s="14">
        <v>733.91</v>
      </c>
      <c r="J431" s="14" t="s">
        <v>614</v>
      </c>
      <c r="K431" s="39">
        <v>19</v>
      </c>
      <c r="L431" s="14" t="s">
        <v>133</v>
      </c>
      <c r="M431" s="27">
        <v>2262981.82</v>
      </c>
      <c r="N431" s="27">
        <v>2262981.82</v>
      </c>
      <c r="O431" s="66"/>
      <c r="P431" s="27"/>
      <c r="Q431" s="27">
        <v>2262981.82</v>
      </c>
      <c r="R431" s="67">
        <f t="shared" si="36"/>
        <v>3083.459579512474</v>
      </c>
      <c r="S431" s="67">
        <v>14736.15</v>
      </c>
      <c r="T431" s="14" t="s">
        <v>756</v>
      </c>
      <c r="U431" s="160"/>
    </row>
    <row r="432" spans="1:21" ht="45">
      <c r="A432" s="126">
        <v>22</v>
      </c>
      <c r="B432" s="42" t="s">
        <v>618</v>
      </c>
      <c r="C432" s="14">
        <v>1961</v>
      </c>
      <c r="D432" s="14"/>
      <c r="E432" s="14" t="s">
        <v>733</v>
      </c>
      <c r="F432" s="14">
        <v>3</v>
      </c>
      <c r="G432" s="14">
        <v>2</v>
      </c>
      <c r="H432" s="14">
        <v>783.08</v>
      </c>
      <c r="I432" s="14">
        <v>783.08</v>
      </c>
      <c r="J432" s="14">
        <v>720.63</v>
      </c>
      <c r="K432" s="39">
        <v>20</v>
      </c>
      <c r="L432" s="14" t="s">
        <v>620</v>
      </c>
      <c r="M432" s="27">
        <v>3004950.52</v>
      </c>
      <c r="N432" s="27">
        <v>3004950.52</v>
      </c>
      <c r="O432" s="66"/>
      <c r="P432" s="27"/>
      <c r="Q432" s="27">
        <v>3004950.52</v>
      </c>
      <c r="R432" s="67">
        <f t="shared" si="36"/>
        <v>3837.3480615007406</v>
      </c>
      <c r="S432" s="67">
        <v>14736.15</v>
      </c>
      <c r="T432" s="14" t="s">
        <v>756</v>
      </c>
      <c r="U432" s="160"/>
    </row>
    <row r="433" spans="1:21" ht="45">
      <c r="A433" s="126">
        <v>23</v>
      </c>
      <c r="B433" s="42" t="s">
        <v>1524</v>
      </c>
      <c r="C433" s="14">
        <v>1960</v>
      </c>
      <c r="D433" s="14"/>
      <c r="E433" s="14" t="s">
        <v>733</v>
      </c>
      <c r="F433" s="14">
        <v>2</v>
      </c>
      <c r="G433" s="14">
        <v>1</v>
      </c>
      <c r="H433" s="14">
        <v>276.09</v>
      </c>
      <c r="I433" s="14">
        <v>276.09</v>
      </c>
      <c r="J433" s="14">
        <v>240.48</v>
      </c>
      <c r="K433" s="39">
        <v>13</v>
      </c>
      <c r="L433" s="14" t="s">
        <v>160</v>
      </c>
      <c r="M433" s="27">
        <v>850602</v>
      </c>
      <c r="N433" s="27">
        <v>850602</v>
      </c>
      <c r="O433" s="66"/>
      <c r="P433" s="27"/>
      <c r="Q433" s="27">
        <v>850602</v>
      </c>
      <c r="R433" s="67">
        <f t="shared" si="36"/>
        <v>3080.8866673910684</v>
      </c>
      <c r="S433" s="67">
        <v>14736.15</v>
      </c>
      <c r="T433" s="14" t="s">
        <v>756</v>
      </c>
      <c r="U433" s="160"/>
    </row>
    <row r="434" spans="1:21" ht="15">
      <c r="A434" s="167"/>
      <c r="B434" s="176" t="s">
        <v>1156</v>
      </c>
      <c r="C434" s="70"/>
      <c r="D434" s="70"/>
      <c r="E434" s="70"/>
      <c r="F434" s="70"/>
      <c r="G434" s="70"/>
      <c r="H434" s="28">
        <f>SUM(H427:H433)</f>
        <v>3511.86</v>
      </c>
      <c r="I434" s="28">
        <f>SUM(I427:I433)</f>
        <v>3511.86</v>
      </c>
      <c r="J434" s="28">
        <f>SUM(J427:J433)</f>
        <v>2538.5</v>
      </c>
      <c r="K434" s="233">
        <f>SUM(K427:K433)</f>
        <v>102</v>
      </c>
      <c r="L434" s="28"/>
      <c r="M434" s="28">
        <f>SUM(M427:M433)</f>
        <v>10778126.18</v>
      </c>
      <c r="N434" s="28"/>
      <c r="O434" s="28"/>
      <c r="P434" s="28"/>
      <c r="Q434" s="28">
        <f>SUM(Q427:Q433)</f>
        <v>10778126.18</v>
      </c>
      <c r="R434" s="69">
        <f>M434/I434</f>
        <v>3069.064877301487</v>
      </c>
      <c r="S434" s="67"/>
      <c r="T434" s="169"/>
      <c r="U434" s="173"/>
    </row>
    <row r="435" spans="1:21" ht="14.25">
      <c r="A435" s="275" t="s">
        <v>751</v>
      </c>
      <c r="B435" s="276"/>
      <c r="C435" s="276"/>
      <c r="D435" s="276"/>
      <c r="E435" s="276"/>
      <c r="F435" s="276"/>
      <c r="G435" s="276"/>
      <c r="H435" s="276"/>
      <c r="I435" s="276"/>
      <c r="J435" s="276"/>
      <c r="K435" s="276"/>
      <c r="L435" s="276"/>
      <c r="M435" s="276"/>
      <c r="N435" s="276"/>
      <c r="O435" s="276"/>
      <c r="P435" s="276"/>
      <c r="Q435" s="277"/>
      <c r="R435" s="276"/>
      <c r="S435" s="276"/>
      <c r="T435" s="276"/>
      <c r="U435" s="278"/>
    </row>
    <row r="436" spans="1:21" ht="45">
      <c r="A436" s="126">
        <v>24</v>
      </c>
      <c r="B436" s="42" t="s">
        <v>827</v>
      </c>
      <c r="C436" s="14">
        <v>1977</v>
      </c>
      <c r="D436" s="14"/>
      <c r="E436" s="14" t="s">
        <v>733</v>
      </c>
      <c r="F436" s="14">
        <v>2</v>
      </c>
      <c r="G436" s="14">
        <v>3</v>
      </c>
      <c r="H436" s="27">
        <v>944.43</v>
      </c>
      <c r="I436" s="27">
        <v>829.52</v>
      </c>
      <c r="J436" s="27">
        <v>779.08</v>
      </c>
      <c r="K436" s="39">
        <v>42</v>
      </c>
      <c r="L436" s="14" t="s">
        <v>1321</v>
      </c>
      <c r="M436" s="27">
        <v>2152273.16</v>
      </c>
      <c r="N436" s="27"/>
      <c r="O436" s="27"/>
      <c r="P436" s="27"/>
      <c r="Q436" s="27">
        <v>2152273.16</v>
      </c>
      <c r="R436" s="67">
        <f>M436/I436</f>
        <v>2594.60068473334</v>
      </c>
      <c r="S436" s="67">
        <v>14736.15</v>
      </c>
      <c r="T436" s="14" t="s">
        <v>756</v>
      </c>
      <c r="U436" s="160"/>
    </row>
    <row r="437" spans="1:21" ht="60">
      <c r="A437" s="126">
        <v>25</v>
      </c>
      <c r="B437" s="131" t="s">
        <v>828</v>
      </c>
      <c r="C437" s="14">
        <v>1981</v>
      </c>
      <c r="D437" s="14"/>
      <c r="E437" s="14" t="s">
        <v>733</v>
      </c>
      <c r="F437" s="14">
        <v>2</v>
      </c>
      <c r="G437" s="14">
        <v>2</v>
      </c>
      <c r="H437" s="27">
        <v>679.14</v>
      </c>
      <c r="I437" s="27">
        <v>565.44</v>
      </c>
      <c r="J437" s="27">
        <v>565.44</v>
      </c>
      <c r="K437" s="39">
        <v>24</v>
      </c>
      <c r="L437" s="14" t="s">
        <v>1337</v>
      </c>
      <c r="M437" s="27">
        <v>469450.9</v>
      </c>
      <c r="N437" s="27"/>
      <c r="O437" s="27"/>
      <c r="P437" s="27"/>
      <c r="Q437" s="27">
        <v>469450.9</v>
      </c>
      <c r="R437" s="67">
        <f>M437/I437</f>
        <v>830.2399900962082</v>
      </c>
      <c r="S437" s="67">
        <v>14736.15</v>
      </c>
      <c r="T437" s="14" t="s">
        <v>756</v>
      </c>
      <c r="U437" s="160"/>
    </row>
    <row r="438" spans="1:21" ht="15">
      <c r="A438" s="167"/>
      <c r="B438" s="176" t="s">
        <v>1501</v>
      </c>
      <c r="C438" s="70"/>
      <c r="D438" s="70"/>
      <c r="E438" s="70"/>
      <c r="F438" s="70"/>
      <c r="G438" s="70"/>
      <c r="H438" s="28">
        <f>SUM(H436:H437)</f>
        <v>1623.57</v>
      </c>
      <c r="I438" s="28">
        <f aca="true" t="shared" si="37" ref="I438:Q438">SUM(I436:I437)</f>
        <v>1394.96</v>
      </c>
      <c r="J438" s="28">
        <f t="shared" si="37"/>
        <v>1344.52</v>
      </c>
      <c r="K438" s="233">
        <f t="shared" si="37"/>
        <v>66</v>
      </c>
      <c r="L438" s="28"/>
      <c r="M438" s="28">
        <f t="shared" si="37"/>
        <v>2621724.06</v>
      </c>
      <c r="N438" s="28"/>
      <c r="O438" s="28"/>
      <c r="P438" s="28"/>
      <c r="Q438" s="28">
        <f t="shared" si="37"/>
        <v>2621724.06</v>
      </c>
      <c r="R438" s="68">
        <f>M438/I438</f>
        <v>1879.4259763720822</v>
      </c>
      <c r="S438" s="68"/>
      <c r="T438" s="71"/>
      <c r="U438" s="177"/>
    </row>
    <row r="439" spans="1:21" ht="14.25">
      <c r="A439" s="275" t="s">
        <v>752</v>
      </c>
      <c r="B439" s="276"/>
      <c r="C439" s="276"/>
      <c r="D439" s="276"/>
      <c r="E439" s="276"/>
      <c r="F439" s="276"/>
      <c r="G439" s="276"/>
      <c r="H439" s="276"/>
      <c r="I439" s="276"/>
      <c r="J439" s="276"/>
      <c r="K439" s="276"/>
      <c r="L439" s="276"/>
      <c r="M439" s="276"/>
      <c r="N439" s="276"/>
      <c r="O439" s="276"/>
      <c r="P439" s="276"/>
      <c r="Q439" s="277"/>
      <c r="R439" s="276"/>
      <c r="S439" s="276"/>
      <c r="T439" s="276"/>
      <c r="U439" s="278"/>
    </row>
    <row r="440" spans="1:21" ht="45">
      <c r="A440" s="126">
        <v>26</v>
      </c>
      <c r="B440" s="42" t="s">
        <v>829</v>
      </c>
      <c r="C440" s="14">
        <v>1985</v>
      </c>
      <c r="D440" s="14"/>
      <c r="E440" s="14" t="s">
        <v>1326</v>
      </c>
      <c r="F440" s="14">
        <v>2</v>
      </c>
      <c r="G440" s="14">
        <v>2</v>
      </c>
      <c r="H440" s="27">
        <v>486.9</v>
      </c>
      <c r="I440" s="27">
        <v>769</v>
      </c>
      <c r="J440" s="27">
        <v>619.6</v>
      </c>
      <c r="K440" s="39">
        <v>34</v>
      </c>
      <c r="L440" s="14" t="s">
        <v>1329</v>
      </c>
      <c r="M440" s="27">
        <v>968772.48</v>
      </c>
      <c r="N440" s="71"/>
      <c r="O440" s="71"/>
      <c r="P440" s="66"/>
      <c r="Q440" s="66">
        <f>M440</f>
        <v>968772.48</v>
      </c>
      <c r="R440" s="67">
        <f>M440/I440</f>
        <v>1259.7821586475943</v>
      </c>
      <c r="S440" s="67">
        <v>14736.15</v>
      </c>
      <c r="T440" s="14" t="s">
        <v>756</v>
      </c>
      <c r="U440" s="160"/>
    </row>
    <row r="441" spans="1:21" ht="45">
      <c r="A441" s="126">
        <v>27</v>
      </c>
      <c r="B441" s="42" t="s">
        <v>830</v>
      </c>
      <c r="C441" s="14">
        <v>1985</v>
      </c>
      <c r="D441" s="14"/>
      <c r="E441" s="14" t="s">
        <v>1326</v>
      </c>
      <c r="F441" s="14">
        <v>2</v>
      </c>
      <c r="G441" s="14">
        <v>2</v>
      </c>
      <c r="H441" s="27">
        <v>486.9</v>
      </c>
      <c r="I441" s="27">
        <v>769.3</v>
      </c>
      <c r="J441" s="27">
        <v>201.7</v>
      </c>
      <c r="K441" s="39">
        <v>35</v>
      </c>
      <c r="L441" s="14" t="s">
        <v>1329</v>
      </c>
      <c r="M441" s="27">
        <v>968772.48</v>
      </c>
      <c r="N441" s="71"/>
      <c r="O441" s="71"/>
      <c r="P441" s="66"/>
      <c r="Q441" s="66">
        <f>M441</f>
        <v>968772.48</v>
      </c>
      <c r="R441" s="67">
        <f>M441/I441</f>
        <v>1259.2908878200963</v>
      </c>
      <c r="S441" s="67">
        <v>14736.15</v>
      </c>
      <c r="T441" s="14" t="s">
        <v>756</v>
      </c>
      <c r="U441" s="160"/>
    </row>
    <row r="442" spans="1:21" ht="45">
      <c r="A442" s="126">
        <v>28</v>
      </c>
      <c r="B442" s="42" t="s">
        <v>831</v>
      </c>
      <c r="C442" s="14">
        <v>1983</v>
      </c>
      <c r="D442" s="14"/>
      <c r="E442" s="14" t="s">
        <v>1326</v>
      </c>
      <c r="F442" s="14">
        <v>5</v>
      </c>
      <c r="G442" s="14">
        <v>2</v>
      </c>
      <c r="H442" s="27">
        <v>717.4</v>
      </c>
      <c r="I442" s="27">
        <v>2438.6</v>
      </c>
      <c r="J442" s="27">
        <v>2307.2</v>
      </c>
      <c r="K442" s="39">
        <v>92</v>
      </c>
      <c r="L442" s="14" t="s">
        <v>162</v>
      </c>
      <c r="M442" s="27">
        <v>1286678.52</v>
      </c>
      <c r="N442" s="71"/>
      <c r="O442" s="71"/>
      <c r="P442" s="66"/>
      <c r="Q442" s="66">
        <f>M442</f>
        <v>1286678.52</v>
      </c>
      <c r="R442" s="67">
        <f>M442/I442</f>
        <v>527.6300008201428</v>
      </c>
      <c r="S442" s="67">
        <v>14736.15</v>
      </c>
      <c r="T442" s="14" t="s">
        <v>756</v>
      </c>
      <c r="U442" s="160"/>
    </row>
    <row r="443" spans="1:21" ht="15">
      <c r="A443" s="167"/>
      <c r="B443" s="159" t="s">
        <v>1086</v>
      </c>
      <c r="C443" s="70"/>
      <c r="D443" s="70"/>
      <c r="E443" s="70"/>
      <c r="F443" s="70"/>
      <c r="G443" s="70"/>
      <c r="H443" s="28">
        <f>SUM(H440:H442)</f>
        <v>1691.1999999999998</v>
      </c>
      <c r="I443" s="28">
        <f aca="true" t="shared" si="38" ref="I443:Q443">SUM(I440:I442)</f>
        <v>3976.8999999999996</v>
      </c>
      <c r="J443" s="28">
        <f t="shared" si="38"/>
        <v>3128.5</v>
      </c>
      <c r="K443" s="233">
        <f t="shared" si="38"/>
        <v>161</v>
      </c>
      <c r="L443" s="69"/>
      <c r="M443" s="28">
        <f t="shared" si="38"/>
        <v>3224223.48</v>
      </c>
      <c r="N443" s="28"/>
      <c r="O443" s="28"/>
      <c r="P443" s="28"/>
      <c r="Q443" s="28">
        <f t="shared" si="38"/>
        <v>3224223.48</v>
      </c>
      <c r="R443" s="69">
        <f>M443/I443</f>
        <v>810.7378812643014</v>
      </c>
      <c r="S443" s="67"/>
      <c r="T443" s="169"/>
      <c r="U443" s="173"/>
    </row>
    <row r="444" spans="1:21" ht="14.25">
      <c r="A444" s="275" t="s">
        <v>753</v>
      </c>
      <c r="B444" s="276"/>
      <c r="C444" s="276"/>
      <c r="D444" s="276"/>
      <c r="E444" s="276"/>
      <c r="F444" s="276"/>
      <c r="G444" s="276"/>
      <c r="H444" s="276"/>
      <c r="I444" s="276"/>
      <c r="J444" s="276"/>
      <c r="K444" s="276"/>
      <c r="L444" s="276"/>
      <c r="M444" s="276"/>
      <c r="N444" s="276"/>
      <c r="O444" s="276"/>
      <c r="P444" s="276"/>
      <c r="Q444" s="277"/>
      <c r="R444" s="276"/>
      <c r="S444" s="276"/>
      <c r="T444" s="276"/>
      <c r="U444" s="278"/>
    </row>
    <row r="445" spans="1:21" ht="45">
      <c r="A445" s="126">
        <v>29</v>
      </c>
      <c r="B445" s="131" t="s">
        <v>1316</v>
      </c>
      <c r="C445" s="14">
        <v>1988</v>
      </c>
      <c r="D445" s="14"/>
      <c r="E445" s="14" t="s">
        <v>1326</v>
      </c>
      <c r="F445" s="14">
        <v>3</v>
      </c>
      <c r="G445" s="14">
        <v>3</v>
      </c>
      <c r="H445" s="27">
        <v>2024</v>
      </c>
      <c r="I445" s="27">
        <v>2024</v>
      </c>
      <c r="J445" s="27">
        <v>2024</v>
      </c>
      <c r="K445" s="39">
        <v>65</v>
      </c>
      <c r="L445" s="14" t="s">
        <v>1321</v>
      </c>
      <c r="M445" s="27">
        <v>2190312</v>
      </c>
      <c r="N445" s="27"/>
      <c r="O445" s="27"/>
      <c r="P445" s="27"/>
      <c r="Q445" s="27">
        <f>M445</f>
        <v>2190312</v>
      </c>
      <c r="R445" s="67">
        <f>M445/I445</f>
        <v>1082.1699604743083</v>
      </c>
      <c r="S445" s="67">
        <v>14736.15</v>
      </c>
      <c r="T445" s="14" t="s">
        <v>756</v>
      </c>
      <c r="U445" s="160"/>
    </row>
    <row r="446" spans="1:21" ht="45">
      <c r="A446" s="126">
        <v>30</v>
      </c>
      <c r="B446" s="131" t="s">
        <v>611</v>
      </c>
      <c r="C446" s="14">
        <v>1963</v>
      </c>
      <c r="D446" s="14"/>
      <c r="E446" s="14" t="s">
        <v>733</v>
      </c>
      <c r="F446" s="14">
        <v>2</v>
      </c>
      <c r="G446" s="14">
        <v>2</v>
      </c>
      <c r="H446" s="27">
        <v>319.55</v>
      </c>
      <c r="I446" s="27">
        <v>319.55</v>
      </c>
      <c r="J446" s="27">
        <v>319.55</v>
      </c>
      <c r="K446" s="39">
        <v>13</v>
      </c>
      <c r="L446" s="14" t="s">
        <v>1497</v>
      </c>
      <c r="M446" s="27">
        <v>147159.2</v>
      </c>
      <c r="N446" s="27"/>
      <c r="O446" s="27"/>
      <c r="P446" s="27"/>
      <c r="Q446" s="27">
        <f>M446</f>
        <v>147159.2</v>
      </c>
      <c r="R446" s="67">
        <f>M446/I446</f>
        <v>460.52010639962447</v>
      </c>
      <c r="S446" s="67">
        <v>14736.15</v>
      </c>
      <c r="T446" s="14" t="s">
        <v>756</v>
      </c>
      <c r="U446" s="160"/>
    </row>
    <row r="447" spans="1:21" ht="15">
      <c r="A447" s="167"/>
      <c r="B447" s="176" t="s">
        <v>1501</v>
      </c>
      <c r="C447" s="14"/>
      <c r="D447" s="14"/>
      <c r="E447" s="14"/>
      <c r="F447" s="14"/>
      <c r="G447" s="14"/>
      <c r="H447" s="28">
        <f>SUM(H445:H446)</f>
        <v>2343.55</v>
      </c>
      <c r="I447" s="28">
        <f>SUM(I445:I446)</f>
        <v>2343.55</v>
      </c>
      <c r="J447" s="28">
        <f>SUM(J445:J446)</f>
        <v>2343.55</v>
      </c>
      <c r="K447" s="233">
        <f>SUM(K445:K446)</f>
        <v>78</v>
      </c>
      <c r="L447" s="22"/>
      <c r="M447" s="28">
        <f>SUM(M445:M446)</f>
        <v>2337471.2</v>
      </c>
      <c r="N447" s="28"/>
      <c r="O447" s="28"/>
      <c r="P447" s="28"/>
      <c r="Q447" s="28">
        <f>SUM(Q445:Q446)</f>
        <v>2337471.2</v>
      </c>
      <c r="R447" s="69">
        <f>M447/I447</f>
        <v>997.406157325425</v>
      </c>
      <c r="S447" s="67"/>
      <c r="T447" s="169"/>
      <c r="U447" s="173"/>
    </row>
    <row r="448" spans="1:21" ht="14.25">
      <c r="A448" s="275" t="s">
        <v>754</v>
      </c>
      <c r="B448" s="276"/>
      <c r="C448" s="276"/>
      <c r="D448" s="276"/>
      <c r="E448" s="276"/>
      <c r="F448" s="276"/>
      <c r="G448" s="276"/>
      <c r="H448" s="276"/>
      <c r="I448" s="276"/>
      <c r="J448" s="276"/>
      <c r="K448" s="276"/>
      <c r="L448" s="276"/>
      <c r="M448" s="276"/>
      <c r="N448" s="276"/>
      <c r="O448" s="276"/>
      <c r="P448" s="276"/>
      <c r="Q448" s="277"/>
      <c r="R448" s="276"/>
      <c r="S448" s="276"/>
      <c r="T448" s="276"/>
      <c r="U448" s="278"/>
    </row>
    <row r="449" spans="1:21" ht="45">
      <c r="A449" s="126">
        <v>31</v>
      </c>
      <c r="B449" s="42" t="s">
        <v>833</v>
      </c>
      <c r="C449" s="14">
        <v>1974</v>
      </c>
      <c r="D449" s="14">
        <v>2009</v>
      </c>
      <c r="E449" s="14" t="s">
        <v>733</v>
      </c>
      <c r="F449" s="14">
        <v>2</v>
      </c>
      <c r="G449" s="14">
        <v>2</v>
      </c>
      <c r="H449" s="27">
        <v>773.7</v>
      </c>
      <c r="I449" s="27">
        <v>715.5</v>
      </c>
      <c r="J449" s="27">
        <v>376.4</v>
      </c>
      <c r="K449" s="39">
        <v>40</v>
      </c>
      <c r="L449" s="14" t="s">
        <v>1329</v>
      </c>
      <c r="M449" s="27">
        <v>1364539.2</v>
      </c>
      <c r="N449" s="14"/>
      <c r="O449" s="22"/>
      <c r="P449" s="22"/>
      <c r="Q449" s="27">
        <v>1364539.2</v>
      </c>
      <c r="R449" s="67">
        <f>M449/I449</f>
        <v>1907.112788259958</v>
      </c>
      <c r="S449" s="67">
        <v>14736.15</v>
      </c>
      <c r="T449" s="14" t="s">
        <v>756</v>
      </c>
      <c r="U449" s="160"/>
    </row>
    <row r="450" spans="1:21" ht="60">
      <c r="A450" s="126">
        <v>32</v>
      </c>
      <c r="B450" s="42" t="s">
        <v>834</v>
      </c>
      <c r="C450" s="14">
        <v>1967</v>
      </c>
      <c r="D450" s="14"/>
      <c r="E450" s="14" t="s">
        <v>733</v>
      </c>
      <c r="F450" s="14">
        <v>2</v>
      </c>
      <c r="G450" s="14">
        <v>2</v>
      </c>
      <c r="H450" s="27">
        <v>545.7</v>
      </c>
      <c r="I450" s="27">
        <v>516.1</v>
      </c>
      <c r="J450" s="27">
        <v>516.1</v>
      </c>
      <c r="K450" s="39">
        <v>12</v>
      </c>
      <c r="L450" s="14" t="s">
        <v>1074</v>
      </c>
      <c r="M450" s="27">
        <v>1298436.6</v>
      </c>
      <c r="N450" s="27"/>
      <c r="O450" s="27"/>
      <c r="P450" s="27"/>
      <c r="Q450" s="27">
        <v>1298436.6</v>
      </c>
      <c r="R450" s="67">
        <f aca="true" t="shared" si="39" ref="R450:R455">M450/I450</f>
        <v>2515.8624297616743</v>
      </c>
      <c r="S450" s="67">
        <v>14736.15</v>
      </c>
      <c r="T450" s="14" t="s">
        <v>756</v>
      </c>
      <c r="U450" s="160"/>
    </row>
    <row r="451" spans="1:21" ht="45">
      <c r="A451" s="126">
        <v>33</v>
      </c>
      <c r="B451" s="42" t="s">
        <v>64</v>
      </c>
      <c r="C451" s="14">
        <v>1978</v>
      </c>
      <c r="D451" s="14">
        <v>2009</v>
      </c>
      <c r="E451" s="14" t="s">
        <v>733</v>
      </c>
      <c r="F451" s="14">
        <v>2</v>
      </c>
      <c r="G451" s="14">
        <v>3</v>
      </c>
      <c r="H451" s="27">
        <v>971.7</v>
      </c>
      <c r="I451" s="27">
        <v>864.4</v>
      </c>
      <c r="J451" s="27">
        <v>632.4</v>
      </c>
      <c r="K451" s="39">
        <v>51</v>
      </c>
      <c r="L451" s="14" t="s">
        <v>1330</v>
      </c>
      <c r="M451" s="27">
        <v>456083.37</v>
      </c>
      <c r="N451" s="14"/>
      <c r="O451" s="22"/>
      <c r="P451" s="22"/>
      <c r="Q451" s="27">
        <v>456083.37</v>
      </c>
      <c r="R451" s="67">
        <f t="shared" si="39"/>
        <v>527.6299976862564</v>
      </c>
      <c r="S451" s="67">
        <v>14736.15</v>
      </c>
      <c r="T451" s="14" t="s">
        <v>756</v>
      </c>
      <c r="U451" s="160"/>
    </row>
    <row r="452" spans="1:21" ht="45">
      <c r="A452" s="126">
        <v>34</v>
      </c>
      <c r="B452" s="42" t="s">
        <v>65</v>
      </c>
      <c r="C452" s="14">
        <v>1964</v>
      </c>
      <c r="D452" s="14">
        <v>2011</v>
      </c>
      <c r="E452" s="14" t="s">
        <v>733</v>
      </c>
      <c r="F452" s="14">
        <v>2</v>
      </c>
      <c r="G452" s="14">
        <v>2</v>
      </c>
      <c r="H452" s="27">
        <v>429.6</v>
      </c>
      <c r="I452" s="27">
        <v>382.4</v>
      </c>
      <c r="J452" s="27">
        <v>329.2</v>
      </c>
      <c r="K452" s="39">
        <v>15</v>
      </c>
      <c r="L452" s="14" t="s">
        <v>743</v>
      </c>
      <c r="M452" s="27">
        <v>201765.71</v>
      </c>
      <c r="N452" s="14"/>
      <c r="O452" s="22"/>
      <c r="P452" s="22"/>
      <c r="Q452" s="27">
        <v>201765.71</v>
      </c>
      <c r="R452" s="67">
        <f t="shared" si="39"/>
        <v>527.6299947698745</v>
      </c>
      <c r="S452" s="67">
        <v>14736.15</v>
      </c>
      <c r="T452" s="14" t="s">
        <v>756</v>
      </c>
      <c r="U452" s="160"/>
    </row>
    <row r="453" spans="1:21" ht="45">
      <c r="A453" s="126">
        <v>35</v>
      </c>
      <c r="B453" s="42" t="s">
        <v>66</v>
      </c>
      <c r="C453" s="14">
        <v>1976</v>
      </c>
      <c r="D453" s="14"/>
      <c r="E453" s="14" t="s">
        <v>733</v>
      </c>
      <c r="F453" s="14">
        <v>5</v>
      </c>
      <c r="G453" s="14">
        <v>1</v>
      </c>
      <c r="H453" s="27">
        <v>961.2</v>
      </c>
      <c r="I453" s="27">
        <v>870</v>
      </c>
      <c r="J453" s="27">
        <v>812</v>
      </c>
      <c r="K453" s="39">
        <v>15</v>
      </c>
      <c r="L453" s="14" t="s">
        <v>1479</v>
      </c>
      <c r="M453" s="27">
        <v>1056968.1</v>
      </c>
      <c r="N453" s="14"/>
      <c r="O453" s="22"/>
      <c r="P453" s="22"/>
      <c r="Q453" s="27">
        <v>1056968.1</v>
      </c>
      <c r="R453" s="67">
        <f t="shared" si="39"/>
        <v>1214.9058620689657</v>
      </c>
      <c r="S453" s="67">
        <v>14736.15</v>
      </c>
      <c r="T453" s="14" t="s">
        <v>756</v>
      </c>
      <c r="U453" s="160"/>
    </row>
    <row r="454" spans="1:21" ht="90">
      <c r="A454" s="126">
        <v>36</v>
      </c>
      <c r="B454" s="42" t="s">
        <v>67</v>
      </c>
      <c r="C454" s="14">
        <v>1983</v>
      </c>
      <c r="D454" s="14"/>
      <c r="E454" s="14" t="s">
        <v>733</v>
      </c>
      <c r="F454" s="14">
        <v>3</v>
      </c>
      <c r="G454" s="14">
        <v>2</v>
      </c>
      <c r="H454" s="27">
        <v>1239.7</v>
      </c>
      <c r="I454" s="27">
        <v>1058.8</v>
      </c>
      <c r="J454" s="27">
        <v>778</v>
      </c>
      <c r="K454" s="39">
        <v>21</v>
      </c>
      <c r="L454" s="14" t="s">
        <v>68</v>
      </c>
      <c r="M454" s="27">
        <v>3151909.96</v>
      </c>
      <c r="N454" s="14"/>
      <c r="O454" s="22"/>
      <c r="P454" s="22"/>
      <c r="Q454" s="27">
        <v>3151909.96</v>
      </c>
      <c r="R454" s="67">
        <f t="shared" si="39"/>
        <v>2976.8700037778617</v>
      </c>
      <c r="S454" s="67">
        <v>14736.15</v>
      </c>
      <c r="T454" s="14" t="s">
        <v>756</v>
      </c>
      <c r="U454" s="160"/>
    </row>
    <row r="455" spans="1:21" ht="15">
      <c r="A455" s="167"/>
      <c r="B455" s="176" t="s">
        <v>167</v>
      </c>
      <c r="C455" s="14"/>
      <c r="D455" s="14"/>
      <c r="E455" s="14"/>
      <c r="F455" s="14"/>
      <c r="G455" s="14"/>
      <c r="H455" s="28">
        <f>SUM(H449:H454)</f>
        <v>4921.6</v>
      </c>
      <c r="I455" s="28">
        <f>SUM(I449:I454)</f>
        <v>4407.2</v>
      </c>
      <c r="J455" s="28">
        <f>SUM(J449:J454)</f>
        <v>3444.1000000000004</v>
      </c>
      <c r="K455" s="233">
        <f>SUM(K449:K454)</f>
        <v>154</v>
      </c>
      <c r="L455" s="28"/>
      <c r="M455" s="28">
        <f>SUM(M449:M454)</f>
        <v>7529702.94</v>
      </c>
      <c r="N455" s="28"/>
      <c r="O455" s="28"/>
      <c r="P455" s="28"/>
      <c r="Q455" s="28">
        <f>SUM(Q449:Q454)</f>
        <v>7529702.94</v>
      </c>
      <c r="R455" s="68">
        <f t="shared" si="39"/>
        <v>1708.5003948084955</v>
      </c>
      <c r="S455" s="67"/>
      <c r="T455" s="169"/>
      <c r="U455" s="173"/>
    </row>
    <row r="456" spans="1:21" ht="14.25">
      <c r="A456" s="275" t="s">
        <v>755</v>
      </c>
      <c r="B456" s="276"/>
      <c r="C456" s="276"/>
      <c r="D456" s="276"/>
      <c r="E456" s="276"/>
      <c r="F456" s="276"/>
      <c r="G456" s="276"/>
      <c r="H456" s="276"/>
      <c r="I456" s="276"/>
      <c r="J456" s="276"/>
      <c r="K456" s="276"/>
      <c r="L456" s="276"/>
      <c r="M456" s="276"/>
      <c r="N456" s="276"/>
      <c r="O456" s="276"/>
      <c r="P456" s="276"/>
      <c r="Q456" s="277"/>
      <c r="R456" s="276"/>
      <c r="S456" s="276"/>
      <c r="T456" s="276"/>
      <c r="U456" s="278"/>
    </row>
    <row r="457" spans="1:21" ht="45">
      <c r="A457" s="126">
        <v>37</v>
      </c>
      <c r="B457" s="178" t="s">
        <v>254</v>
      </c>
      <c r="C457" s="21">
        <v>1978</v>
      </c>
      <c r="D457" s="21">
        <v>2015</v>
      </c>
      <c r="E457" s="98" t="s">
        <v>733</v>
      </c>
      <c r="F457" s="21">
        <v>2</v>
      </c>
      <c r="G457" s="21">
        <v>3</v>
      </c>
      <c r="H457" s="27">
        <v>847.9</v>
      </c>
      <c r="I457" s="27">
        <v>847.9</v>
      </c>
      <c r="J457" s="27">
        <v>757.1</v>
      </c>
      <c r="K457" s="39">
        <v>18</v>
      </c>
      <c r="L457" s="14" t="s">
        <v>743</v>
      </c>
      <c r="M457" s="27">
        <v>447377.48</v>
      </c>
      <c r="N457" s="27"/>
      <c r="O457" s="27"/>
      <c r="P457" s="27"/>
      <c r="Q457" s="27">
        <v>447377.48</v>
      </c>
      <c r="R457" s="66">
        <f aca="true" t="shared" si="40" ref="R457:R462">M457/I457</f>
        <v>527.6300035381531</v>
      </c>
      <c r="S457" s="67">
        <v>14736.15</v>
      </c>
      <c r="T457" s="27" t="s">
        <v>756</v>
      </c>
      <c r="U457" s="160"/>
    </row>
    <row r="458" spans="1:21" ht="45">
      <c r="A458" s="126">
        <v>38</v>
      </c>
      <c r="B458" s="178" t="s">
        <v>836</v>
      </c>
      <c r="C458" s="21">
        <v>1980</v>
      </c>
      <c r="D458" s="21"/>
      <c r="E458" s="98" t="s">
        <v>733</v>
      </c>
      <c r="F458" s="21">
        <v>2</v>
      </c>
      <c r="G458" s="21">
        <v>2</v>
      </c>
      <c r="H458" s="27">
        <v>370.21</v>
      </c>
      <c r="I458" s="27">
        <v>370.21</v>
      </c>
      <c r="J458" s="27">
        <v>283.1</v>
      </c>
      <c r="K458" s="39">
        <v>24</v>
      </c>
      <c r="L458" s="14" t="s">
        <v>1328</v>
      </c>
      <c r="M458" s="27">
        <v>706721.4</v>
      </c>
      <c r="N458" s="27"/>
      <c r="O458" s="27"/>
      <c r="P458" s="27"/>
      <c r="Q458" s="27">
        <v>706721.4</v>
      </c>
      <c r="R458" s="66">
        <f t="shared" si="40"/>
        <v>1908.974365900435</v>
      </c>
      <c r="S458" s="67">
        <v>14736.15</v>
      </c>
      <c r="T458" s="27" t="s">
        <v>756</v>
      </c>
      <c r="U458" s="160"/>
    </row>
    <row r="459" spans="1:21" ht="45">
      <c r="A459" s="126">
        <v>39</v>
      </c>
      <c r="B459" s="178" t="s">
        <v>255</v>
      </c>
      <c r="C459" s="21">
        <v>1971</v>
      </c>
      <c r="D459" s="21">
        <v>2013</v>
      </c>
      <c r="E459" s="98" t="s">
        <v>733</v>
      </c>
      <c r="F459" s="21">
        <v>2</v>
      </c>
      <c r="G459" s="21">
        <v>3</v>
      </c>
      <c r="H459" s="27">
        <v>858.65</v>
      </c>
      <c r="I459" s="27">
        <v>858.65</v>
      </c>
      <c r="J459" s="27">
        <v>814.55</v>
      </c>
      <c r="K459" s="39">
        <v>51</v>
      </c>
      <c r="L459" s="14" t="s">
        <v>939</v>
      </c>
      <c r="M459" s="27">
        <v>1707614.43</v>
      </c>
      <c r="N459" s="27"/>
      <c r="O459" s="27"/>
      <c r="P459" s="27"/>
      <c r="Q459" s="27">
        <v>1707614.43</v>
      </c>
      <c r="R459" s="66">
        <f t="shared" si="40"/>
        <v>1988.7200023292378</v>
      </c>
      <c r="S459" s="67">
        <v>14736.15</v>
      </c>
      <c r="T459" s="27" t="s">
        <v>756</v>
      </c>
      <c r="U459" s="160"/>
    </row>
    <row r="460" spans="1:21" ht="45">
      <c r="A460" s="126">
        <v>40</v>
      </c>
      <c r="B460" s="178" t="s">
        <v>252</v>
      </c>
      <c r="C460" s="21">
        <v>1974</v>
      </c>
      <c r="D460" s="21">
        <v>2011</v>
      </c>
      <c r="E460" s="98" t="s">
        <v>733</v>
      </c>
      <c r="F460" s="21">
        <v>2</v>
      </c>
      <c r="G460" s="21">
        <v>2</v>
      </c>
      <c r="H460" s="27">
        <v>725.2</v>
      </c>
      <c r="I460" s="27">
        <v>725.2</v>
      </c>
      <c r="J460" s="27">
        <v>683.1</v>
      </c>
      <c r="K460" s="39">
        <v>29</v>
      </c>
      <c r="L460" s="14" t="s">
        <v>178</v>
      </c>
      <c r="M460" s="27">
        <v>268120.94</v>
      </c>
      <c r="N460" s="27"/>
      <c r="O460" s="27"/>
      <c r="P460" s="27"/>
      <c r="Q460" s="27">
        <v>268120.94</v>
      </c>
      <c r="R460" s="66">
        <f t="shared" si="40"/>
        <v>369.71999448428016</v>
      </c>
      <c r="S460" s="67">
        <v>14736.15</v>
      </c>
      <c r="T460" s="27" t="s">
        <v>756</v>
      </c>
      <c r="U460" s="160"/>
    </row>
    <row r="461" spans="1:21" ht="45">
      <c r="A461" s="126">
        <v>41</v>
      </c>
      <c r="B461" s="178" t="s">
        <v>253</v>
      </c>
      <c r="C461" s="21">
        <v>1971</v>
      </c>
      <c r="D461" s="21">
        <v>2016</v>
      </c>
      <c r="E461" s="98" t="s">
        <v>733</v>
      </c>
      <c r="F461" s="21">
        <v>2</v>
      </c>
      <c r="G461" s="21">
        <v>1</v>
      </c>
      <c r="H461" s="27">
        <v>462.1</v>
      </c>
      <c r="I461" s="27">
        <v>462.1</v>
      </c>
      <c r="J461" s="27">
        <v>258.8</v>
      </c>
      <c r="K461" s="39">
        <v>32</v>
      </c>
      <c r="L461" s="14" t="s">
        <v>1481</v>
      </c>
      <c r="M461" s="27">
        <v>748139.9</v>
      </c>
      <c r="N461" s="27"/>
      <c r="O461" s="27"/>
      <c r="P461" s="27"/>
      <c r="Q461" s="27">
        <v>748139.9</v>
      </c>
      <c r="R461" s="66">
        <f t="shared" si="40"/>
        <v>1619</v>
      </c>
      <c r="S461" s="67">
        <v>14736.15</v>
      </c>
      <c r="T461" s="27" t="s">
        <v>756</v>
      </c>
      <c r="U461" s="160"/>
    </row>
    <row r="462" spans="1:21" ht="15">
      <c r="A462" s="179"/>
      <c r="B462" s="176" t="s">
        <v>1082</v>
      </c>
      <c r="C462" s="70"/>
      <c r="D462" s="70"/>
      <c r="E462" s="70"/>
      <c r="F462" s="70"/>
      <c r="G462" s="70"/>
      <c r="H462" s="28">
        <f>SUM(H457:H461)</f>
        <v>3264.06</v>
      </c>
      <c r="I462" s="28">
        <f aca="true" t="shared" si="41" ref="I462:Q462">SUM(I457:I461)</f>
        <v>3264.06</v>
      </c>
      <c r="J462" s="28">
        <f t="shared" si="41"/>
        <v>2796.65</v>
      </c>
      <c r="K462" s="233">
        <f t="shared" si="41"/>
        <v>154</v>
      </c>
      <c r="L462" s="28"/>
      <c r="M462" s="28">
        <f>SUM(M457:M461)</f>
        <v>3877974.1499999994</v>
      </c>
      <c r="N462" s="28"/>
      <c r="O462" s="28"/>
      <c r="P462" s="28"/>
      <c r="Q462" s="28">
        <f t="shared" si="41"/>
        <v>3877974.1499999994</v>
      </c>
      <c r="R462" s="69">
        <f t="shared" si="40"/>
        <v>1188.0829856068822</v>
      </c>
      <c r="S462" s="73"/>
      <c r="T462" s="73"/>
      <c r="U462" s="180"/>
    </row>
    <row r="463" spans="1:21" ht="14.25">
      <c r="A463" s="275" t="s">
        <v>759</v>
      </c>
      <c r="B463" s="276"/>
      <c r="C463" s="276"/>
      <c r="D463" s="276"/>
      <c r="E463" s="276"/>
      <c r="F463" s="276"/>
      <c r="G463" s="276"/>
      <c r="H463" s="276"/>
      <c r="I463" s="276"/>
      <c r="J463" s="276"/>
      <c r="K463" s="276"/>
      <c r="L463" s="276"/>
      <c r="M463" s="276"/>
      <c r="N463" s="276"/>
      <c r="O463" s="276"/>
      <c r="P463" s="276"/>
      <c r="Q463" s="277"/>
      <c r="R463" s="276"/>
      <c r="S463" s="276"/>
      <c r="T463" s="276"/>
      <c r="U463" s="278"/>
    </row>
    <row r="464" spans="1:21" ht="135">
      <c r="A464" s="126">
        <v>42</v>
      </c>
      <c r="B464" s="42" t="s">
        <v>1268</v>
      </c>
      <c r="C464" s="14">
        <v>1976</v>
      </c>
      <c r="D464" s="14">
        <v>2009</v>
      </c>
      <c r="E464" s="14" t="s">
        <v>733</v>
      </c>
      <c r="F464" s="14">
        <v>2</v>
      </c>
      <c r="G464" s="14">
        <v>1</v>
      </c>
      <c r="H464" s="19">
        <v>466.8</v>
      </c>
      <c r="I464" s="19">
        <v>466.8</v>
      </c>
      <c r="J464" s="19">
        <v>466.8</v>
      </c>
      <c r="K464" s="39">
        <v>19</v>
      </c>
      <c r="L464" s="14" t="s">
        <v>1396</v>
      </c>
      <c r="M464" s="19">
        <v>238068</v>
      </c>
      <c r="N464" s="70"/>
      <c r="O464" s="70"/>
      <c r="P464" s="70"/>
      <c r="Q464" s="19">
        <f>M464</f>
        <v>238068</v>
      </c>
      <c r="R464" s="19">
        <f>M464/I464</f>
        <v>510</v>
      </c>
      <c r="S464" s="19">
        <v>14736.15</v>
      </c>
      <c r="T464" s="14" t="s">
        <v>756</v>
      </c>
      <c r="U464" s="160"/>
    </row>
    <row r="465" spans="1:21" ht="45">
      <c r="A465" s="126">
        <v>43</v>
      </c>
      <c r="B465" s="42" t="s">
        <v>837</v>
      </c>
      <c r="C465" s="14">
        <v>1987</v>
      </c>
      <c r="D465" s="14">
        <v>2005</v>
      </c>
      <c r="E465" s="14" t="s">
        <v>1326</v>
      </c>
      <c r="F465" s="14">
        <v>3</v>
      </c>
      <c r="G465" s="14">
        <v>2</v>
      </c>
      <c r="H465" s="19">
        <v>1318.4</v>
      </c>
      <c r="I465" s="19">
        <v>1318.4</v>
      </c>
      <c r="J465" s="19">
        <v>1318.4</v>
      </c>
      <c r="K465" s="39">
        <v>64</v>
      </c>
      <c r="L465" s="14" t="s">
        <v>1321</v>
      </c>
      <c r="M465" s="19">
        <v>2620325</v>
      </c>
      <c r="N465" s="70"/>
      <c r="O465" s="70"/>
      <c r="P465" s="70"/>
      <c r="Q465" s="19">
        <f>M465</f>
        <v>2620325</v>
      </c>
      <c r="R465" s="40">
        <f>M465/I465</f>
        <v>1987.503792475728</v>
      </c>
      <c r="S465" s="19">
        <v>14736.15</v>
      </c>
      <c r="T465" s="14" t="s">
        <v>756</v>
      </c>
      <c r="U465" s="160"/>
    </row>
    <row r="466" spans="1:21" ht="135">
      <c r="A466" s="126">
        <v>44</v>
      </c>
      <c r="B466" s="42" t="s">
        <v>1269</v>
      </c>
      <c r="C466" s="14">
        <v>1970</v>
      </c>
      <c r="D466" s="14">
        <v>2008</v>
      </c>
      <c r="E466" s="14" t="s">
        <v>733</v>
      </c>
      <c r="F466" s="14">
        <v>2</v>
      </c>
      <c r="G466" s="14">
        <v>1</v>
      </c>
      <c r="H466" s="19">
        <v>373.7</v>
      </c>
      <c r="I466" s="19">
        <v>373.7</v>
      </c>
      <c r="J466" s="19">
        <v>373.7</v>
      </c>
      <c r="K466" s="39">
        <v>21</v>
      </c>
      <c r="L466" s="14" t="s">
        <v>1396</v>
      </c>
      <c r="M466" s="19">
        <v>190587</v>
      </c>
      <c r="N466" s="70"/>
      <c r="O466" s="70"/>
      <c r="P466" s="70"/>
      <c r="Q466" s="19">
        <f>M466</f>
        <v>190587</v>
      </c>
      <c r="R466" s="19">
        <f>M466/I466</f>
        <v>510</v>
      </c>
      <c r="S466" s="19">
        <v>14736.15</v>
      </c>
      <c r="T466" s="14" t="s">
        <v>756</v>
      </c>
      <c r="U466" s="160"/>
    </row>
    <row r="467" spans="1:21" ht="15">
      <c r="A467" s="167"/>
      <c r="B467" s="71" t="s">
        <v>1322</v>
      </c>
      <c r="C467" s="22"/>
      <c r="D467" s="22"/>
      <c r="E467" s="22"/>
      <c r="F467" s="22"/>
      <c r="G467" s="22"/>
      <c r="H467" s="20">
        <f>SUM(H464:H466)</f>
        <v>2158.9</v>
      </c>
      <c r="I467" s="20">
        <f aca="true" t="shared" si="42" ref="I467:Q467">SUM(I464:I466)</f>
        <v>2158.9</v>
      </c>
      <c r="J467" s="20">
        <f t="shared" si="42"/>
        <v>2158.9</v>
      </c>
      <c r="K467" s="233">
        <f t="shared" si="42"/>
        <v>104</v>
      </c>
      <c r="L467" s="71"/>
      <c r="M467" s="28">
        <f t="shared" si="42"/>
        <v>3048980</v>
      </c>
      <c r="N467" s="71"/>
      <c r="O467" s="71"/>
      <c r="P467" s="71"/>
      <c r="Q467" s="28">
        <f t="shared" si="42"/>
        <v>3048980</v>
      </c>
      <c r="R467" s="20">
        <f>M467/I467</f>
        <v>1412.2840335355968</v>
      </c>
      <c r="S467" s="19"/>
      <c r="T467" s="14"/>
      <c r="U467" s="130"/>
    </row>
    <row r="468" spans="1:21" ht="14.25">
      <c r="A468" s="275" t="s">
        <v>734</v>
      </c>
      <c r="B468" s="276"/>
      <c r="C468" s="276"/>
      <c r="D468" s="276"/>
      <c r="E468" s="276"/>
      <c r="F468" s="276"/>
      <c r="G468" s="276"/>
      <c r="H468" s="276"/>
      <c r="I468" s="276"/>
      <c r="J468" s="276"/>
      <c r="K468" s="276"/>
      <c r="L468" s="276"/>
      <c r="M468" s="276"/>
      <c r="N468" s="276"/>
      <c r="O468" s="276"/>
      <c r="P468" s="276"/>
      <c r="Q468" s="276"/>
      <c r="R468" s="276"/>
      <c r="S468" s="276"/>
      <c r="T468" s="276"/>
      <c r="U468" s="278"/>
    </row>
    <row r="469" spans="1:21" ht="45">
      <c r="A469" s="126">
        <v>45</v>
      </c>
      <c r="B469" s="42" t="s">
        <v>1270</v>
      </c>
      <c r="C469" s="14">
        <v>1991</v>
      </c>
      <c r="D469" s="14"/>
      <c r="E469" s="14" t="s">
        <v>733</v>
      </c>
      <c r="F469" s="14">
        <v>3</v>
      </c>
      <c r="G469" s="14">
        <v>3</v>
      </c>
      <c r="H469" s="19">
        <v>1474.9</v>
      </c>
      <c r="I469" s="14">
        <v>1319.81</v>
      </c>
      <c r="J469" s="14">
        <v>1272.51</v>
      </c>
      <c r="K469" s="39">
        <v>40</v>
      </c>
      <c r="L469" s="70" t="s">
        <v>743</v>
      </c>
      <c r="M469" s="14">
        <v>708959.35</v>
      </c>
      <c r="N469" s="14"/>
      <c r="O469" s="14"/>
      <c r="P469" s="14"/>
      <c r="Q469" s="14">
        <v>708959.35</v>
      </c>
      <c r="R469" s="19">
        <f>M469/I469</f>
        <v>537.1677362650685</v>
      </c>
      <c r="S469" s="14">
        <v>14736.15</v>
      </c>
      <c r="T469" s="14" t="s">
        <v>756</v>
      </c>
      <c r="U469" s="130"/>
    </row>
    <row r="470" spans="1:21" ht="45">
      <c r="A470" s="129">
        <v>46</v>
      </c>
      <c r="B470" s="113" t="s">
        <v>838</v>
      </c>
      <c r="C470" s="39">
        <v>1960</v>
      </c>
      <c r="D470" s="39">
        <v>2009</v>
      </c>
      <c r="E470" s="27" t="s">
        <v>733</v>
      </c>
      <c r="F470" s="39">
        <v>2</v>
      </c>
      <c r="G470" s="39">
        <v>1</v>
      </c>
      <c r="H470" s="27">
        <v>284.95</v>
      </c>
      <c r="I470" s="27">
        <v>259.7</v>
      </c>
      <c r="J470" s="27">
        <v>259.7</v>
      </c>
      <c r="K470" s="39">
        <v>12</v>
      </c>
      <c r="L470" s="27" t="s">
        <v>743</v>
      </c>
      <c r="M470" s="27">
        <v>149613.51</v>
      </c>
      <c r="N470" s="27"/>
      <c r="O470" s="27"/>
      <c r="P470" s="27"/>
      <c r="Q470" s="27">
        <v>149613.51</v>
      </c>
      <c r="R470" s="27">
        <f>M470/I470</f>
        <v>576.1013092029265</v>
      </c>
      <c r="S470" s="27">
        <v>14736.15</v>
      </c>
      <c r="T470" s="27" t="s">
        <v>756</v>
      </c>
      <c r="U470" s="160"/>
    </row>
    <row r="471" spans="1:21" ht="45">
      <c r="A471" s="126">
        <v>47</v>
      </c>
      <c r="B471" s="113" t="s">
        <v>839</v>
      </c>
      <c r="C471" s="39">
        <v>1959</v>
      </c>
      <c r="D471" s="39">
        <v>2009</v>
      </c>
      <c r="E471" s="27" t="s">
        <v>733</v>
      </c>
      <c r="F471" s="39">
        <v>2</v>
      </c>
      <c r="G471" s="39">
        <v>1</v>
      </c>
      <c r="H471" s="27">
        <v>255.52</v>
      </c>
      <c r="I471" s="27">
        <v>229</v>
      </c>
      <c r="J471" s="27">
        <v>229</v>
      </c>
      <c r="K471" s="39">
        <v>13</v>
      </c>
      <c r="L471" s="27" t="s">
        <v>743</v>
      </c>
      <c r="M471" s="27">
        <v>133415.27000000002</v>
      </c>
      <c r="N471" s="27"/>
      <c r="O471" s="27"/>
      <c r="P471" s="27"/>
      <c r="Q471" s="27">
        <v>133415.27000000002</v>
      </c>
      <c r="R471" s="27">
        <f>M471/I471</f>
        <v>582.5994323144106</v>
      </c>
      <c r="S471" s="27">
        <v>14736.15</v>
      </c>
      <c r="T471" s="27" t="s">
        <v>756</v>
      </c>
      <c r="U471" s="160"/>
    </row>
    <row r="472" spans="1:21" ht="15">
      <c r="A472" s="167"/>
      <c r="B472" s="159" t="s">
        <v>1076</v>
      </c>
      <c r="C472" s="14"/>
      <c r="D472" s="14"/>
      <c r="E472" s="14"/>
      <c r="F472" s="14"/>
      <c r="G472" s="14"/>
      <c r="H472" s="28">
        <f>SUM(H469:H471)</f>
        <v>2015.3700000000001</v>
      </c>
      <c r="I472" s="28">
        <f>SUM(I469:I471)</f>
        <v>1808.51</v>
      </c>
      <c r="J472" s="28">
        <f>SUM(J469:J471)</f>
        <v>1761.21</v>
      </c>
      <c r="K472" s="233">
        <f>SUM(K469:K471)</f>
        <v>65</v>
      </c>
      <c r="L472" s="22"/>
      <c r="M472" s="111">
        <f>SUM(M469:M471)</f>
        <v>991988.13</v>
      </c>
      <c r="N472" s="111"/>
      <c r="O472" s="111"/>
      <c r="P472" s="111"/>
      <c r="Q472" s="111">
        <f>SUM(Q469:Q471)</f>
        <v>991988.13</v>
      </c>
      <c r="R472" s="102">
        <f>M472/I472</f>
        <v>548.5112772392744</v>
      </c>
      <c r="S472" s="19"/>
      <c r="T472" s="18"/>
      <c r="U472" s="181"/>
    </row>
    <row r="473" spans="1:21" ht="14.25">
      <c r="A473" s="275" t="s">
        <v>744</v>
      </c>
      <c r="B473" s="276"/>
      <c r="C473" s="276"/>
      <c r="D473" s="276"/>
      <c r="E473" s="276"/>
      <c r="F473" s="276"/>
      <c r="G473" s="276"/>
      <c r="H473" s="276"/>
      <c r="I473" s="276"/>
      <c r="J473" s="276"/>
      <c r="K473" s="276"/>
      <c r="L473" s="276"/>
      <c r="M473" s="276"/>
      <c r="N473" s="276"/>
      <c r="O473" s="276"/>
      <c r="P473" s="276"/>
      <c r="Q473" s="277"/>
      <c r="R473" s="276"/>
      <c r="S473" s="276"/>
      <c r="T473" s="276"/>
      <c r="U473" s="278"/>
    </row>
    <row r="474" spans="1:21" ht="45">
      <c r="A474" s="129">
        <v>48</v>
      </c>
      <c r="B474" s="79" t="s">
        <v>1271</v>
      </c>
      <c r="C474" s="14">
        <v>1985</v>
      </c>
      <c r="D474" s="14"/>
      <c r="E474" s="14" t="s">
        <v>733</v>
      </c>
      <c r="F474" s="14">
        <v>2</v>
      </c>
      <c r="G474" s="14">
        <v>1</v>
      </c>
      <c r="H474" s="27">
        <v>373</v>
      </c>
      <c r="I474" s="27">
        <v>339.4</v>
      </c>
      <c r="J474" s="27">
        <v>339.4</v>
      </c>
      <c r="K474" s="39">
        <v>16</v>
      </c>
      <c r="L474" s="14" t="s">
        <v>743</v>
      </c>
      <c r="M474" s="27">
        <v>179078</v>
      </c>
      <c r="N474" s="27"/>
      <c r="O474" s="27"/>
      <c r="P474" s="27"/>
      <c r="Q474" s="27">
        <v>179078</v>
      </c>
      <c r="R474" s="19">
        <f aca="true" t="shared" si="43" ref="R474:R486">M474/I474</f>
        <v>527.631113730112</v>
      </c>
      <c r="S474" s="19">
        <v>14736.15</v>
      </c>
      <c r="T474" s="14" t="s">
        <v>756</v>
      </c>
      <c r="U474" s="160"/>
    </row>
    <row r="475" spans="1:21" ht="45">
      <c r="A475" s="129">
        <v>49</v>
      </c>
      <c r="B475" s="79" t="s">
        <v>1272</v>
      </c>
      <c r="C475" s="14">
        <v>1984</v>
      </c>
      <c r="D475" s="14"/>
      <c r="E475" s="14" t="s">
        <v>733</v>
      </c>
      <c r="F475" s="14">
        <v>2</v>
      </c>
      <c r="G475" s="14">
        <v>2</v>
      </c>
      <c r="H475" s="27">
        <v>624.4</v>
      </c>
      <c r="I475" s="27">
        <v>601.8</v>
      </c>
      <c r="J475" s="27">
        <v>371.9</v>
      </c>
      <c r="K475" s="39">
        <v>22</v>
      </c>
      <c r="L475" s="14" t="s">
        <v>743</v>
      </c>
      <c r="M475" s="27">
        <v>317528</v>
      </c>
      <c r="N475" s="27"/>
      <c r="O475" s="27"/>
      <c r="P475" s="27"/>
      <c r="Q475" s="27">
        <v>317528</v>
      </c>
      <c r="R475" s="19">
        <f t="shared" si="43"/>
        <v>527.6304420073114</v>
      </c>
      <c r="S475" s="19">
        <v>14736.15</v>
      </c>
      <c r="T475" s="14" t="s">
        <v>756</v>
      </c>
      <c r="U475" s="160"/>
    </row>
    <row r="476" spans="1:21" ht="45">
      <c r="A476" s="129">
        <v>50</v>
      </c>
      <c r="B476" s="79" t="s">
        <v>840</v>
      </c>
      <c r="C476" s="14">
        <v>1983</v>
      </c>
      <c r="D476" s="14"/>
      <c r="E476" s="14" t="s">
        <v>1326</v>
      </c>
      <c r="F476" s="14">
        <v>2</v>
      </c>
      <c r="G476" s="14">
        <v>2</v>
      </c>
      <c r="H476" s="27">
        <v>422.6</v>
      </c>
      <c r="I476" s="27">
        <v>369.9</v>
      </c>
      <c r="J476" s="27">
        <v>369.9</v>
      </c>
      <c r="K476" s="39">
        <v>20</v>
      </c>
      <c r="L476" s="14" t="s">
        <v>1328</v>
      </c>
      <c r="M476" s="27">
        <v>1103772</v>
      </c>
      <c r="N476" s="27"/>
      <c r="O476" s="27"/>
      <c r="P476" s="27"/>
      <c r="Q476" s="27">
        <v>1103772</v>
      </c>
      <c r="R476" s="19">
        <f t="shared" si="43"/>
        <v>2983.9740470397405</v>
      </c>
      <c r="S476" s="19">
        <v>14736.15</v>
      </c>
      <c r="T476" s="14" t="s">
        <v>756</v>
      </c>
      <c r="U476" s="160"/>
    </row>
    <row r="477" spans="1:21" ht="45">
      <c r="A477" s="129">
        <v>51</v>
      </c>
      <c r="B477" s="79" t="s">
        <v>841</v>
      </c>
      <c r="C477" s="14">
        <v>1983</v>
      </c>
      <c r="D477" s="14"/>
      <c r="E477" s="14" t="s">
        <v>1326</v>
      </c>
      <c r="F477" s="14">
        <v>3</v>
      </c>
      <c r="G477" s="14">
        <v>2</v>
      </c>
      <c r="H477" s="27">
        <v>947.94</v>
      </c>
      <c r="I477" s="27">
        <v>850.04</v>
      </c>
      <c r="J477" s="27">
        <v>766.94</v>
      </c>
      <c r="K477" s="39"/>
      <c r="L477" s="14" t="s">
        <v>743</v>
      </c>
      <c r="M477" s="27">
        <v>448506</v>
      </c>
      <c r="N477" s="27"/>
      <c r="O477" s="27"/>
      <c r="P477" s="27"/>
      <c r="Q477" s="27">
        <v>448506</v>
      </c>
      <c r="R477" s="19">
        <f t="shared" si="43"/>
        <v>527.6292880335043</v>
      </c>
      <c r="S477" s="19">
        <v>14736.15</v>
      </c>
      <c r="T477" s="14" t="s">
        <v>756</v>
      </c>
      <c r="U477" s="160"/>
    </row>
    <row r="478" spans="1:21" ht="45">
      <c r="A478" s="129">
        <v>52</v>
      </c>
      <c r="B478" s="79" t="s">
        <v>842</v>
      </c>
      <c r="C478" s="14">
        <v>1983</v>
      </c>
      <c r="D478" s="14"/>
      <c r="E478" s="14" t="s">
        <v>1326</v>
      </c>
      <c r="F478" s="14">
        <v>3</v>
      </c>
      <c r="G478" s="14">
        <v>2</v>
      </c>
      <c r="H478" s="27">
        <v>935.9</v>
      </c>
      <c r="I478" s="27">
        <v>838</v>
      </c>
      <c r="J478" s="27">
        <v>708</v>
      </c>
      <c r="K478" s="39">
        <v>37</v>
      </c>
      <c r="L478" s="14" t="s">
        <v>743</v>
      </c>
      <c r="M478" s="27">
        <v>442154</v>
      </c>
      <c r="N478" s="27"/>
      <c r="O478" s="27"/>
      <c r="P478" s="27"/>
      <c r="Q478" s="27">
        <v>442154</v>
      </c>
      <c r="R478" s="19">
        <f t="shared" si="43"/>
        <v>527.6300715990453</v>
      </c>
      <c r="S478" s="19">
        <v>14736.15</v>
      </c>
      <c r="T478" s="14" t="s">
        <v>756</v>
      </c>
      <c r="U478" s="160"/>
    </row>
    <row r="479" spans="1:21" ht="120">
      <c r="A479" s="129">
        <v>53</v>
      </c>
      <c r="B479" s="79" t="s">
        <v>1273</v>
      </c>
      <c r="C479" s="14">
        <v>1983</v>
      </c>
      <c r="D479" s="14"/>
      <c r="E479" s="14" t="s">
        <v>733</v>
      </c>
      <c r="F479" s="14">
        <v>2</v>
      </c>
      <c r="G479" s="14">
        <v>3</v>
      </c>
      <c r="H479" s="27">
        <v>1065.6</v>
      </c>
      <c r="I479" s="27">
        <v>933.8</v>
      </c>
      <c r="J479" s="27">
        <v>858.2</v>
      </c>
      <c r="K479" s="39">
        <v>34</v>
      </c>
      <c r="L479" s="14" t="s">
        <v>685</v>
      </c>
      <c r="M479" s="27">
        <v>474092</v>
      </c>
      <c r="N479" s="27"/>
      <c r="O479" s="27"/>
      <c r="P479" s="27"/>
      <c r="Q479" s="27">
        <v>474092</v>
      </c>
      <c r="R479" s="19">
        <f t="shared" si="43"/>
        <v>507.7018633540373</v>
      </c>
      <c r="S479" s="19">
        <v>14736.15</v>
      </c>
      <c r="T479" s="14" t="s">
        <v>756</v>
      </c>
      <c r="U479" s="160"/>
    </row>
    <row r="480" spans="1:21" ht="45">
      <c r="A480" s="129">
        <v>54</v>
      </c>
      <c r="B480" s="79" t="s">
        <v>185</v>
      </c>
      <c r="C480" s="14">
        <v>1983</v>
      </c>
      <c r="D480" s="14"/>
      <c r="E480" s="14" t="s">
        <v>1326</v>
      </c>
      <c r="F480" s="14">
        <v>2</v>
      </c>
      <c r="G480" s="14">
        <v>3</v>
      </c>
      <c r="H480" s="27">
        <v>935.7</v>
      </c>
      <c r="I480" s="27">
        <v>846.9</v>
      </c>
      <c r="J480" s="27">
        <v>729.5</v>
      </c>
      <c r="K480" s="39">
        <v>29</v>
      </c>
      <c r="L480" s="14" t="s">
        <v>1321</v>
      </c>
      <c r="M480" s="27">
        <v>1321740</v>
      </c>
      <c r="N480" s="27"/>
      <c r="O480" s="27"/>
      <c r="P480" s="27"/>
      <c r="Q480" s="27">
        <v>1321740</v>
      </c>
      <c r="R480" s="19">
        <f t="shared" si="43"/>
        <v>1560.6801275239109</v>
      </c>
      <c r="S480" s="19">
        <v>14736.15</v>
      </c>
      <c r="T480" s="14" t="s">
        <v>756</v>
      </c>
      <c r="U480" s="160"/>
    </row>
    <row r="481" spans="1:21" ht="45">
      <c r="A481" s="129">
        <v>55</v>
      </c>
      <c r="B481" s="79" t="s">
        <v>1274</v>
      </c>
      <c r="C481" s="14">
        <v>1968</v>
      </c>
      <c r="D481" s="14"/>
      <c r="E481" s="14" t="s">
        <v>733</v>
      </c>
      <c r="F481" s="14">
        <v>2</v>
      </c>
      <c r="G481" s="14">
        <v>2</v>
      </c>
      <c r="H481" s="27">
        <v>753.1</v>
      </c>
      <c r="I481" s="27">
        <v>694.9</v>
      </c>
      <c r="J481" s="27">
        <v>639.7</v>
      </c>
      <c r="K481" s="39">
        <v>41</v>
      </c>
      <c r="L481" s="14" t="s">
        <v>1321</v>
      </c>
      <c r="M481" s="27">
        <v>1550842</v>
      </c>
      <c r="N481" s="27"/>
      <c r="O481" s="27"/>
      <c r="P481" s="27"/>
      <c r="Q481" s="27">
        <v>1550842</v>
      </c>
      <c r="R481" s="19">
        <f t="shared" si="43"/>
        <v>2231.748453014822</v>
      </c>
      <c r="S481" s="19">
        <v>14736.15</v>
      </c>
      <c r="T481" s="14" t="s">
        <v>756</v>
      </c>
      <c r="U481" s="160"/>
    </row>
    <row r="482" spans="1:21" ht="45">
      <c r="A482" s="129">
        <v>56</v>
      </c>
      <c r="B482" s="79" t="s">
        <v>986</v>
      </c>
      <c r="C482" s="14">
        <v>1990</v>
      </c>
      <c r="D482" s="14"/>
      <c r="E482" s="14" t="s">
        <v>733</v>
      </c>
      <c r="F482" s="14">
        <v>5</v>
      </c>
      <c r="G482" s="14">
        <v>6</v>
      </c>
      <c r="H482" s="27">
        <v>4490.2</v>
      </c>
      <c r="I482" s="27">
        <v>4063.4</v>
      </c>
      <c r="J482" s="27">
        <v>1976</v>
      </c>
      <c r="K482" s="39">
        <v>181</v>
      </c>
      <c r="L482" s="14" t="s">
        <v>1321</v>
      </c>
      <c r="M482" s="27">
        <v>2583420</v>
      </c>
      <c r="N482" s="27"/>
      <c r="O482" s="27"/>
      <c r="P482" s="27"/>
      <c r="Q482" s="27">
        <v>2583420</v>
      </c>
      <c r="R482" s="19">
        <f t="shared" si="43"/>
        <v>635.7779199684993</v>
      </c>
      <c r="S482" s="19">
        <v>14736.15</v>
      </c>
      <c r="T482" s="14" t="s">
        <v>756</v>
      </c>
      <c r="U482" s="160"/>
    </row>
    <row r="483" spans="1:21" ht="45">
      <c r="A483" s="129">
        <v>57</v>
      </c>
      <c r="B483" s="79" t="s">
        <v>1275</v>
      </c>
      <c r="C483" s="14">
        <v>1989</v>
      </c>
      <c r="D483" s="14"/>
      <c r="E483" s="14" t="s">
        <v>733</v>
      </c>
      <c r="F483" s="14">
        <v>5</v>
      </c>
      <c r="G483" s="14">
        <v>6</v>
      </c>
      <c r="H483" s="27">
        <v>4920.9</v>
      </c>
      <c r="I483" s="27">
        <v>4476.8</v>
      </c>
      <c r="J483" s="27">
        <v>3305.9</v>
      </c>
      <c r="K483" s="39">
        <v>182</v>
      </c>
      <c r="L483" s="14" t="s">
        <v>1321</v>
      </c>
      <c r="M483" s="27">
        <v>2653078</v>
      </c>
      <c r="N483" s="27"/>
      <c r="O483" s="27"/>
      <c r="P483" s="27"/>
      <c r="Q483" s="27">
        <v>2653078</v>
      </c>
      <c r="R483" s="19">
        <f t="shared" si="43"/>
        <v>592.6282165832738</v>
      </c>
      <c r="S483" s="19">
        <v>14736.15</v>
      </c>
      <c r="T483" s="14" t="s">
        <v>756</v>
      </c>
      <c r="U483" s="160"/>
    </row>
    <row r="484" spans="1:21" ht="45">
      <c r="A484" s="129">
        <v>58</v>
      </c>
      <c r="B484" s="79" t="s">
        <v>1276</v>
      </c>
      <c r="C484" s="14">
        <v>1977</v>
      </c>
      <c r="D484" s="14"/>
      <c r="E484" s="14" t="s">
        <v>733</v>
      </c>
      <c r="F484" s="14">
        <v>2</v>
      </c>
      <c r="G484" s="14">
        <v>3</v>
      </c>
      <c r="H484" s="27">
        <v>955.9</v>
      </c>
      <c r="I484" s="27">
        <v>883.1</v>
      </c>
      <c r="J484" s="27">
        <v>566.4</v>
      </c>
      <c r="K484" s="39">
        <v>37</v>
      </c>
      <c r="L484" s="14" t="s">
        <v>1321</v>
      </c>
      <c r="M484" s="27">
        <v>2116521</v>
      </c>
      <c r="N484" s="27"/>
      <c r="O484" s="27"/>
      <c r="P484" s="27"/>
      <c r="Q484" s="27">
        <v>2116521</v>
      </c>
      <c r="R484" s="19">
        <f t="shared" si="43"/>
        <v>2396.694598573208</v>
      </c>
      <c r="S484" s="19">
        <v>14736.15</v>
      </c>
      <c r="T484" s="14" t="s">
        <v>756</v>
      </c>
      <c r="U484" s="160"/>
    </row>
    <row r="485" spans="1:21" ht="45">
      <c r="A485" s="129">
        <v>59</v>
      </c>
      <c r="B485" s="79" t="s">
        <v>1277</v>
      </c>
      <c r="C485" s="14">
        <v>1988</v>
      </c>
      <c r="D485" s="14"/>
      <c r="E485" s="14" t="s">
        <v>733</v>
      </c>
      <c r="F485" s="14">
        <v>5</v>
      </c>
      <c r="G485" s="14">
        <v>6</v>
      </c>
      <c r="H485" s="27">
        <v>4461.1</v>
      </c>
      <c r="I485" s="27">
        <v>4127.8</v>
      </c>
      <c r="J485" s="27">
        <v>4019.3</v>
      </c>
      <c r="K485" s="39">
        <v>174</v>
      </c>
      <c r="L485" s="14" t="s">
        <v>1328</v>
      </c>
      <c r="M485" s="27">
        <v>4089281</v>
      </c>
      <c r="N485" s="27"/>
      <c r="O485" s="27"/>
      <c r="P485" s="27"/>
      <c r="Q485" s="27">
        <v>4089281</v>
      </c>
      <c r="R485" s="19">
        <f t="shared" si="43"/>
        <v>990.668394786569</v>
      </c>
      <c r="S485" s="19">
        <v>14736.15</v>
      </c>
      <c r="T485" s="14" t="s">
        <v>756</v>
      </c>
      <c r="U485" s="160"/>
    </row>
    <row r="486" spans="1:21" ht="15">
      <c r="A486" s="167"/>
      <c r="B486" s="159" t="s">
        <v>1225</v>
      </c>
      <c r="C486" s="14"/>
      <c r="D486" s="14"/>
      <c r="E486" s="14"/>
      <c r="F486" s="14"/>
      <c r="G486" s="14"/>
      <c r="H486" s="28">
        <f>SUM(H474:H485)</f>
        <v>20886.340000000004</v>
      </c>
      <c r="I486" s="28">
        <f aca="true" t="shared" si="44" ref="I486:Q486">SUM(I474:I485)</f>
        <v>19025.84</v>
      </c>
      <c r="J486" s="28">
        <f t="shared" si="44"/>
        <v>14651.14</v>
      </c>
      <c r="K486" s="233">
        <f t="shared" si="44"/>
        <v>773</v>
      </c>
      <c r="L486" s="28"/>
      <c r="M486" s="28">
        <f t="shared" si="44"/>
        <v>17280012</v>
      </c>
      <c r="N486" s="28"/>
      <c r="O486" s="28"/>
      <c r="P486" s="28"/>
      <c r="Q486" s="28">
        <f t="shared" si="44"/>
        <v>17280012</v>
      </c>
      <c r="R486" s="20">
        <f t="shared" si="43"/>
        <v>908.2391105990589</v>
      </c>
      <c r="S486" s="19"/>
      <c r="T486" s="18"/>
      <c r="U486" s="173"/>
    </row>
    <row r="487" spans="1:21" ht="14.25">
      <c r="A487" s="275" t="s">
        <v>773</v>
      </c>
      <c r="B487" s="276"/>
      <c r="C487" s="276"/>
      <c r="D487" s="276"/>
      <c r="E487" s="276"/>
      <c r="F487" s="276"/>
      <c r="G487" s="276"/>
      <c r="H487" s="276"/>
      <c r="I487" s="276"/>
      <c r="J487" s="276"/>
      <c r="K487" s="276"/>
      <c r="L487" s="276"/>
      <c r="M487" s="276"/>
      <c r="N487" s="276"/>
      <c r="O487" s="276"/>
      <c r="P487" s="276"/>
      <c r="Q487" s="277"/>
      <c r="R487" s="276"/>
      <c r="S487" s="276"/>
      <c r="T487" s="276"/>
      <c r="U487" s="278"/>
    </row>
    <row r="488" spans="1:21" ht="45">
      <c r="A488" s="129">
        <v>60</v>
      </c>
      <c r="B488" s="131" t="s">
        <v>259</v>
      </c>
      <c r="C488" s="14">
        <v>1977</v>
      </c>
      <c r="D488" s="14"/>
      <c r="E488" s="14" t="s">
        <v>733</v>
      </c>
      <c r="F488" s="14">
        <v>2</v>
      </c>
      <c r="G488" s="14">
        <v>1</v>
      </c>
      <c r="H488" s="27">
        <v>290.6</v>
      </c>
      <c r="I488" s="27">
        <v>273.4</v>
      </c>
      <c r="J488" s="27">
        <v>206.5</v>
      </c>
      <c r="K488" s="39">
        <v>12</v>
      </c>
      <c r="L488" s="14" t="s">
        <v>743</v>
      </c>
      <c r="M488" s="27">
        <v>144254.04</v>
      </c>
      <c r="N488" s="66"/>
      <c r="O488" s="66"/>
      <c r="P488" s="66"/>
      <c r="Q488" s="27">
        <f>M488</f>
        <v>144254.04</v>
      </c>
      <c r="R488" s="19">
        <f aca="true" t="shared" si="45" ref="R488:R499">M488/I488</f>
        <v>527.6299926847112</v>
      </c>
      <c r="S488" s="19">
        <v>14736.15</v>
      </c>
      <c r="T488" s="14" t="s">
        <v>756</v>
      </c>
      <c r="U488" s="160"/>
    </row>
    <row r="489" spans="1:21" ht="45">
      <c r="A489" s="129">
        <v>61</v>
      </c>
      <c r="B489" s="131" t="s">
        <v>987</v>
      </c>
      <c r="C489" s="14">
        <v>1980</v>
      </c>
      <c r="D489" s="14"/>
      <c r="E489" s="14" t="s">
        <v>1326</v>
      </c>
      <c r="F489" s="14">
        <v>3</v>
      </c>
      <c r="G489" s="14">
        <v>5</v>
      </c>
      <c r="H489" s="27">
        <v>2701.3</v>
      </c>
      <c r="I489" s="27">
        <v>2489.8</v>
      </c>
      <c r="J489" s="27">
        <v>2190.2</v>
      </c>
      <c r="K489" s="39">
        <v>111</v>
      </c>
      <c r="L489" s="14" t="s">
        <v>1321</v>
      </c>
      <c r="M489" s="27">
        <v>1601823</v>
      </c>
      <c r="N489" s="66"/>
      <c r="O489" s="66"/>
      <c r="P489" s="66"/>
      <c r="Q489" s="27">
        <f aca="true" t="shared" si="46" ref="Q489:Q496">M489</f>
        <v>1601823</v>
      </c>
      <c r="R489" s="19">
        <f t="shared" si="45"/>
        <v>643.3540846654349</v>
      </c>
      <c r="S489" s="19">
        <v>14736.15</v>
      </c>
      <c r="T489" s="14" t="s">
        <v>756</v>
      </c>
      <c r="U489" s="160"/>
    </row>
    <row r="490" spans="1:21" ht="45">
      <c r="A490" s="129">
        <v>62</v>
      </c>
      <c r="B490" s="131" t="s">
        <v>1278</v>
      </c>
      <c r="C490" s="14">
        <v>1980</v>
      </c>
      <c r="D490" s="14"/>
      <c r="E490" s="14" t="s">
        <v>1326</v>
      </c>
      <c r="F490" s="14">
        <v>3</v>
      </c>
      <c r="G490" s="14">
        <v>3</v>
      </c>
      <c r="H490" s="27">
        <v>1656.4</v>
      </c>
      <c r="I490" s="27">
        <v>1511.7</v>
      </c>
      <c r="J490" s="27">
        <v>1406.3</v>
      </c>
      <c r="K490" s="39">
        <v>67</v>
      </c>
      <c r="L490" s="14" t="s">
        <v>1321</v>
      </c>
      <c r="M490" s="27">
        <v>954957.15</v>
      </c>
      <c r="N490" s="66"/>
      <c r="O490" s="66"/>
      <c r="P490" s="66"/>
      <c r="Q490" s="27">
        <f t="shared" si="46"/>
        <v>954957.15</v>
      </c>
      <c r="R490" s="19">
        <f t="shared" si="45"/>
        <v>631.7107561024013</v>
      </c>
      <c r="S490" s="19">
        <v>14736.15</v>
      </c>
      <c r="T490" s="14" t="s">
        <v>756</v>
      </c>
      <c r="U490" s="160"/>
    </row>
    <row r="491" spans="1:21" ht="105">
      <c r="A491" s="129">
        <v>63</v>
      </c>
      <c r="B491" s="131" t="s">
        <v>260</v>
      </c>
      <c r="C491" s="14">
        <v>1976</v>
      </c>
      <c r="D491" s="14"/>
      <c r="E491" s="14" t="s">
        <v>733</v>
      </c>
      <c r="F491" s="14">
        <v>2</v>
      </c>
      <c r="G491" s="14">
        <v>3</v>
      </c>
      <c r="H491" s="27">
        <v>1057.3</v>
      </c>
      <c r="I491" s="27">
        <v>958.3</v>
      </c>
      <c r="J491" s="27">
        <v>634.4</v>
      </c>
      <c r="K491" s="39">
        <v>49</v>
      </c>
      <c r="L491" s="14" t="s">
        <v>261</v>
      </c>
      <c r="M491" s="27">
        <v>2807943.58</v>
      </c>
      <c r="N491" s="66"/>
      <c r="O491" s="66"/>
      <c r="P491" s="66"/>
      <c r="Q491" s="27">
        <f t="shared" si="46"/>
        <v>2807943.58</v>
      </c>
      <c r="R491" s="19">
        <f t="shared" si="45"/>
        <v>2930.1300010435148</v>
      </c>
      <c r="S491" s="19">
        <v>14736.15</v>
      </c>
      <c r="T491" s="14" t="s">
        <v>756</v>
      </c>
      <c r="U491" s="160"/>
    </row>
    <row r="492" spans="1:21" ht="60">
      <c r="A492" s="129">
        <v>64</v>
      </c>
      <c r="B492" s="131" t="s">
        <v>1407</v>
      </c>
      <c r="C492" s="14">
        <v>1979</v>
      </c>
      <c r="D492" s="14"/>
      <c r="E492" s="14" t="s">
        <v>733</v>
      </c>
      <c r="F492" s="14">
        <v>2</v>
      </c>
      <c r="G492" s="14">
        <v>2</v>
      </c>
      <c r="H492" s="27">
        <v>1160.43</v>
      </c>
      <c r="I492" s="27">
        <v>976.43</v>
      </c>
      <c r="J492" s="27">
        <v>539.2</v>
      </c>
      <c r="K492" s="39">
        <v>98</v>
      </c>
      <c r="L492" s="14" t="s">
        <v>1279</v>
      </c>
      <c r="M492" s="27">
        <v>2922756.5</v>
      </c>
      <c r="N492" s="66"/>
      <c r="O492" s="66"/>
      <c r="P492" s="66"/>
      <c r="Q492" s="27">
        <f t="shared" si="46"/>
        <v>2922756.5</v>
      </c>
      <c r="R492" s="19">
        <f t="shared" si="45"/>
        <v>2993.3087881363745</v>
      </c>
      <c r="S492" s="19">
        <v>14736.15</v>
      </c>
      <c r="T492" s="14" t="s">
        <v>756</v>
      </c>
      <c r="U492" s="160"/>
    </row>
    <row r="493" spans="1:21" ht="45">
      <c r="A493" s="129">
        <v>65</v>
      </c>
      <c r="B493" s="42" t="s">
        <v>1408</v>
      </c>
      <c r="C493" s="14">
        <v>1980</v>
      </c>
      <c r="D493" s="14"/>
      <c r="E493" s="14" t="s">
        <v>733</v>
      </c>
      <c r="F493" s="14">
        <v>5</v>
      </c>
      <c r="G493" s="14">
        <v>1</v>
      </c>
      <c r="H493" s="27">
        <v>1052.5</v>
      </c>
      <c r="I493" s="27">
        <v>965.9</v>
      </c>
      <c r="J493" s="27">
        <v>915.1</v>
      </c>
      <c r="K493" s="39">
        <v>38</v>
      </c>
      <c r="L493" s="14" t="s">
        <v>1321</v>
      </c>
      <c r="M493" s="27">
        <v>1382005.05</v>
      </c>
      <c r="N493" s="66"/>
      <c r="O493" s="66"/>
      <c r="P493" s="66"/>
      <c r="Q493" s="27">
        <f t="shared" si="46"/>
        <v>1382005.05</v>
      </c>
      <c r="R493" s="19">
        <f t="shared" si="45"/>
        <v>1430.795165130966</v>
      </c>
      <c r="S493" s="19">
        <v>14736.15</v>
      </c>
      <c r="T493" s="14" t="s">
        <v>756</v>
      </c>
      <c r="U493" s="160"/>
    </row>
    <row r="494" spans="1:21" ht="45">
      <c r="A494" s="129">
        <v>66</v>
      </c>
      <c r="B494" s="131" t="s">
        <v>1409</v>
      </c>
      <c r="C494" s="14">
        <v>1980</v>
      </c>
      <c r="D494" s="14"/>
      <c r="E494" s="14" t="s">
        <v>733</v>
      </c>
      <c r="F494" s="14">
        <v>5</v>
      </c>
      <c r="G494" s="14">
        <v>1</v>
      </c>
      <c r="H494" s="27">
        <v>975.8</v>
      </c>
      <c r="I494" s="27">
        <v>888.9</v>
      </c>
      <c r="J494" s="27">
        <v>647.6</v>
      </c>
      <c r="K494" s="39">
        <v>44</v>
      </c>
      <c r="L494" s="14" t="s">
        <v>1321</v>
      </c>
      <c r="M494" s="27">
        <v>1391918.1</v>
      </c>
      <c r="N494" s="66"/>
      <c r="O494" s="66"/>
      <c r="P494" s="66"/>
      <c r="Q494" s="27">
        <f t="shared" si="46"/>
        <v>1391918.1</v>
      </c>
      <c r="R494" s="19">
        <f t="shared" si="45"/>
        <v>1565.888288896389</v>
      </c>
      <c r="S494" s="19">
        <v>14736.15</v>
      </c>
      <c r="T494" s="14" t="s">
        <v>756</v>
      </c>
      <c r="U494" s="160"/>
    </row>
    <row r="495" spans="1:21" ht="105">
      <c r="A495" s="129">
        <v>67</v>
      </c>
      <c r="B495" s="42" t="s">
        <v>257</v>
      </c>
      <c r="C495" s="14">
        <v>1979</v>
      </c>
      <c r="D495" s="14"/>
      <c r="E495" s="14" t="s">
        <v>1326</v>
      </c>
      <c r="F495" s="14">
        <v>5</v>
      </c>
      <c r="G495" s="14">
        <v>5</v>
      </c>
      <c r="H495" s="27">
        <v>4019.7</v>
      </c>
      <c r="I495" s="27">
        <v>3765</v>
      </c>
      <c r="J495" s="27">
        <v>3317</v>
      </c>
      <c r="K495" s="39">
        <v>170</v>
      </c>
      <c r="L495" s="14" t="s">
        <v>262</v>
      </c>
      <c r="M495" s="27">
        <v>6922931.4</v>
      </c>
      <c r="N495" s="66"/>
      <c r="O495" s="66"/>
      <c r="P495" s="66"/>
      <c r="Q495" s="27">
        <f t="shared" si="46"/>
        <v>6922931.4</v>
      </c>
      <c r="R495" s="19">
        <f t="shared" si="45"/>
        <v>1838.76</v>
      </c>
      <c r="S495" s="19">
        <v>14736.15</v>
      </c>
      <c r="T495" s="14" t="s">
        <v>756</v>
      </c>
      <c r="U495" s="160"/>
    </row>
    <row r="496" spans="1:21" ht="45">
      <c r="A496" s="129">
        <v>68</v>
      </c>
      <c r="B496" s="42" t="s">
        <v>258</v>
      </c>
      <c r="C496" s="14">
        <v>1976</v>
      </c>
      <c r="D496" s="14"/>
      <c r="E496" s="14" t="s">
        <v>1326</v>
      </c>
      <c r="F496" s="14">
        <v>5</v>
      </c>
      <c r="G496" s="14">
        <v>10</v>
      </c>
      <c r="H496" s="27">
        <v>5308</v>
      </c>
      <c r="I496" s="27">
        <v>5003.9</v>
      </c>
      <c r="J496" s="27">
        <v>4530.7</v>
      </c>
      <c r="K496" s="39">
        <v>238</v>
      </c>
      <c r="L496" s="14" t="s">
        <v>63</v>
      </c>
      <c r="M496" s="27">
        <v>1850041.91</v>
      </c>
      <c r="N496" s="66"/>
      <c r="O496" s="66"/>
      <c r="P496" s="66"/>
      <c r="Q496" s="27">
        <f t="shared" si="46"/>
        <v>1850041.91</v>
      </c>
      <c r="R496" s="19">
        <f t="shared" si="45"/>
        <v>369.7200003996883</v>
      </c>
      <c r="S496" s="19">
        <v>14736.15</v>
      </c>
      <c r="T496" s="14" t="s">
        <v>756</v>
      </c>
      <c r="U496" s="160"/>
    </row>
    <row r="497" spans="1:21" ht="15">
      <c r="A497" s="167"/>
      <c r="B497" s="159" t="s">
        <v>1083</v>
      </c>
      <c r="C497" s="70"/>
      <c r="D497" s="70"/>
      <c r="E497" s="70"/>
      <c r="F497" s="70"/>
      <c r="G497" s="70"/>
      <c r="H497" s="69">
        <f>SUM(H488:H496)</f>
        <v>18222.03</v>
      </c>
      <c r="I497" s="69">
        <f aca="true" t="shared" si="47" ref="I497:Q497">SUM(I488:I496)</f>
        <v>16833.33</v>
      </c>
      <c r="J497" s="69">
        <f t="shared" si="47"/>
        <v>14387</v>
      </c>
      <c r="K497" s="233">
        <f t="shared" si="47"/>
        <v>827</v>
      </c>
      <c r="L497" s="69"/>
      <c r="M497" s="69">
        <f>SUM(M488:M496)</f>
        <v>19978630.73</v>
      </c>
      <c r="N497" s="69"/>
      <c r="O497" s="69"/>
      <c r="P497" s="69"/>
      <c r="Q497" s="28">
        <f t="shared" si="47"/>
        <v>19978630.73</v>
      </c>
      <c r="R497" s="20">
        <f t="shared" si="45"/>
        <v>1186.8495853167494</v>
      </c>
      <c r="S497" s="19"/>
      <c r="T497" s="18"/>
      <c r="U497" s="181"/>
    </row>
    <row r="498" spans="1:21" ht="14.25">
      <c r="A498" s="275" t="s">
        <v>244</v>
      </c>
      <c r="B498" s="276"/>
      <c r="C498" s="276"/>
      <c r="D498" s="276"/>
      <c r="E498" s="276"/>
      <c r="F498" s="276"/>
      <c r="G498" s="276"/>
      <c r="H498" s="276"/>
      <c r="I498" s="276"/>
      <c r="J498" s="276"/>
      <c r="K498" s="276"/>
      <c r="L498" s="276"/>
      <c r="M498" s="276"/>
      <c r="N498" s="276"/>
      <c r="O498" s="276"/>
      <c r="P498" s="276"/>
      <c r="Q498" s="277"/>
      <c r="R498" s="276"/>
      <c r="S498" s="276"/>
      <c r="T498" s="276"/>
      <c r="U498" s="278"/>
    </row>
    <row r="499" spans="1:21" ht="45">
      <c r="A499" s="129">
        <v>69</v>
      </c>
      <c r="B499" s="42" t="s">
        <v>138</v>
      </c>
      <c r="C499" s="14">
        <v>1991</v>
      </c>
      <c r="D499" s="14"/>
      <c r="E499" s="14" t="s">
        <v>733</v>
      </c>
      <c r="F499" s="14">
        <v>2</v>
      </c>
      <c r="G499" s="14">
        <v>3</v>
      </c>
      <c r="H499" s="27">
        <v>1050</v>
      </c>
      <c r="I499" s="27">
        <v>885</v>
      </c>
      <c r="J499" s="27">
        <v>885</v>
      </c>
      <c r="K499" s="39">
        <v>33</v>
      </c>
      <c r="L499" s="14" t="s">
        <v>743</v>
      </c>
      <c r="M499" s="27">
        <v>230260</v>
      </c>
      <c r="N499" s="27"/>
      <c r="O499" s="27"/>
      <c r="P499" s="27"/>
      <c r="Q499" s="27">
        <v>230260</v>
      </c>
      <c r="R499" s="19">
        <f t="shared" si="45"/>
        <v>260.180790960452</v>
      </c>
      <c r="S499" s="19">
        <v>14736.15</v>
      </c>
      <c r="T499" s="14" t="s">
        <v>756</v>
      </c>
      <c r="U499" s="160"/>
    </row>
    <row r="500" spans="1:21" ht="15">
      <c r="A500" s="167"/>
      <c r="B500" s="159" t="s">
        <v>247</v>
      </c>
      <c r="C500" s="70"/>
      <c r="D500" s="70"/>
      <c r="E500" s="70"/>
      <c r="F500" s="70"/>
      <c r="G500" s="70"/>
      <c r="H500" s="28">
        <f>SUM(H499)</f>
        <v>1050</v>
      </c>
      <c r="I500" s="28">
        <f aca="true" t="shared" si="48" ref="I500:Q500">SUM(I499)</f>
        <v>885</v>
      </c>
      <c r="J500" s="28">
        <f t="shared" si="48"/>
        <v>885</v>
      </c>
      <c r="K500" s="233">
        <f t="shared" si="48"/>
        <v>33</v>
      </c>
      <c r="L500" s="28"/>
      <c r="M500" s="28">
        <f t="shared" si="48"/>
        <v>230260</v>
      </c>
      <c r="N500" s="28"/>
      <c r="O500" s="28"/>
      <c r="P500" s="28"/>
      <c r="Q500" s="28">
        <f t="shared" si="48"/>
        <v>230260</v>
      </c>
      <c r="R500" s="68"/>
      <c r="S500" s="67"/>
      <c r="T500" s="169"/>
      <c r="U500" s="173"/>
    </row>
    <row r="501" spans="1:21" ht="14.25">
      <c r="A501" s="275" t="s">
        <v>762</v>
      </c>
      <c r="B501" s="276"/>
      <c r="C501" s="276"/>
      <c r="D501" s="276"/>
      <c r="E501" s="276"/>
      <c r="F501" s="276"/>
      <c r="G501" s="276"/>
      <c r="H501" s="276"/>
      <c r="I501" s="276"/>
      <c r="J501" s="276"/>
      <c r="K501" s="276"/>
      <c r="L501" s="276"/>
      <c r="M501" s="276"/>
      <c r="N501" s="276"/>
      <c r="O501" s="276"/>
      <c r="P501" s="276"/>
      <c r="Q501" s="277"/>
      <c r="R501" s="276"/>
      <c r="S501" s="276"/>
      <c r="T501" s="276"/>
      <c r="U501" s="278"/>
    </row>
    <row r="502" spans="1:21" ht="45">
      <c r="A502" s="129">
        <v>70</v>
      </c>
      <c r="B502" s="131" t="s">
        <v>141</v>
      </c>
      <c r="C502" s="94">
        <v>1965</v>
      </c>
      <c r="D502" s="94"/>
      <c r="E502" s="18" t="s">
        <v>733</v>
      </c>
      <c r="F502" s="94">
        <v>2</v>
      </c>
      <c r="G502" s="94">
        <v>3</v>
      </c>
      <c r="H502" s="34">
        <v>477.97</v>
      </c>
      <c r="I502" s="27">
        <v>413.87</v>
      </c>
      <c r="J502" s="27">
        <v>317.6</v>
      </c>
      <c r="K502" s="39">
        <v>22</v>
      </c>
      <c r="L502" s="14" t="s">
        <v>1321</v>
      </c>
      <c r="M502" s="27">
        <v>1188307.2</v>
      </c>
      <c r="N502" s="27"/>
      <c r="O502" s="27"/>
      <c r="P502" s="27"/>
      <c r="Q502" s="27">
        <v>1188307.2</v>
      </c>
      <c r="R502" s="66"/>
      <c r="S502" s="19">
        <v>14736.15</v>
      </c>
      <c r="T502" s="14" t="s">
        <v>756</v>
      </c>
      <c r="U502" s="160"/>
    </row>
    <row r="503" spans="1:21" ht="45">
      <c r="A503" s="129">
        <v>71</v>
      </c>
      <c r="B503" s="131" t="s">
        <v>142</v>
      </c>
      <c r="C503" s="94">
        <v>1972</v>
      </c>
      <c r="D503" s="94"/>
      <c r="E503" s="18" t="s">
        <v>733</v>
      </c>
      <c r="F503" s="94">
        <v>2</v>
      </c>
      <c r="G503" s="94">
        <v>2</v>
      </c>
      <c r="H503" s="34">
        <v>543.4</v>
      </c>
      <c r="I503" s="27">
        <v>494.2</v>
      </c>
      <c r="J503" s="27">
        <v>396.13</v>
      </c>
      <c r="K503" s="39">
        <v>30</v>
      </c>
      <c r="L503" s="14" t="s">
        <v>1321</v>
      </c>
      <c r="M503" s="27">
        <v>1221036</v>
      </c>
      <c r="N503" s="27"/>
      <c r="O503" s="27"/>
      <c r="P503" s="27"/>
      <c r="Q503" s="27">
        <v>1221036</v>
      </c>
      <c r="R503" s="66"/>
      <c r="S503" s="19">
        <v>14736.15</v>
      </c>
      <c r="T503" s="14" t="s">
        <v>756</v>
      </c>
      <c r="U503" s="160"/>
    </row>
    <row r="504" spans="1:21" ht="45">
      <c r="A504" s="129">
        <v>72</v>
      </c>
      <c r="B504" s="131" t="s">
        <v>143</v>
      </c>
      <c r="C504" s="94">
        <v>1985</v>
      </c>
      <c r="D504" s="94"/>
      <c r="E504" s="94" t="s">
        <v>733</v>
      </c>
      <c r="F504" s="94">
        <v>2</v>
      </c>
      <c r="G504" s="94">
        <v>1</v>
      </c>
      <c r="H504" s="34">
        <v>415.2</v>
      </c>
      <c r="I504" s="27">
        <v>319.7</v>
      </c>
      <c r="J504" s="27">
        <v>174</v>
      </c>
      <c r="K504" s="39">
        <v>36</v>
      </c>
      <c r="L504" s="14" t="s">
        <v>1321</v>
      </c>
      <c r="M504" s="27">
        <v>1014592.8</v>
      </c>
      <c r="N504" s="27"/>
      <c r="O504" s="27"/>
      <c r="P504" s="27"/>
      <c r="Q504" s="27">
        <v>1014592.8</v>
      </c>
      <c r="R504" s="66"/>
      <c r="S504" s="19">
        <v>14736.15</v>
      </c>
      <c r="T504" s="14" t="s">
        <v>756</v>
      </c>
      <c r="U504" s="160"/>
    </row>
    <row r="505" spans="1:21" ht="45">
      <c r="A505" s="129">
        <v>73</v>
      </c>
      <c r="B505" s="131" t="s">
        <v>140</v>
      </c>
      <c r="C505" s="94">
        <v>1961</v>
      </c>
      <c r="D505" s="94"/>
      <c r="E505" s="94" t="s">
        <v>733</v>
      </c>
      <c r="F505" s="94">
        <v>2</v>
      </c>
      <c r="G505" s="94">
        <v>2</v>
      </c>
      <c r="H505" s="34">
        <v>222.93</v>
      </c>
      <c r="I505" s="27">
        <v>202.69</v>
      </c>
      <c r="J505" s="27">
        <v>222.93</v>
      </c>
      <c r="K505" s="39">
        <v>10</v>
      </c>
      <c r="L505" s="14" t="s">
        <v>178</v>
      </c>
      <c r="M505" s="27">
        <v>74938.55</v>
      </c>
      <c r="N505" s="27"/>
      <c r="O505" s="27"/>
      <c r="P505" s="27"/>
      <c r="Q505" s="27">
        <v>74938.55</v>
      </c>
      <c r="R505" s="66"/>
      <c r="S505" s="19">
        <v>14736.15</v>
      </c>
      <c r="T505" s="14" t="s">
        <v>756</v>
      </c>
      <c r="U505" s="160"/>
    </row>
    <row r="506" spans="1:21" ht="45">
      <c r="A506" s="129">
        <v>74</v>
      </c>
      <c r="B506" s="131" t="s">
        <v>1280</v>
      </c>
      <c r="C506" s="94">
        <v>1961</v>
      </c>
      <c r="D506" s="94">
        <v>2011</v>
      </c>
      <c r="E506" s="94" t="s">
        <v>733</v>
      </c>
      <c r="F506" s="94">
        <v>2</v>
      </c>
      <c r="G506" s="94">
        <v>2</v>
      </c>
      <c r="H506" s="34">
        <v>554</v>
      </c>
      <c r="I506" s="27">
        <v>513.09</v>
      </c>
      <c r="J506" s="27">
        <v>522.63</v>
      </c>
      <c r="K506" s="39">
        <v>27</v>
      </c>
      <c r="L506" s="14" t="s">
        <v>177</v>
      </c>
      <c r="M506" s="27">
        <v>1423323.63</v>
      </c>
      <c r="N506" s="27"/>
      <c r="O506" s="27"/>
      <c r="P506" s="27"/>
      <c r="Q506" s="27">
        <v>1423323.63</v>
      </c>
      <c r="R506" s="66"/>
      <c r="S506" s="19">
        <v>14736.15</v>
      </c>
      <c r="T506" s="14" t="s">
        <v>756</v>
      </c>
      <c r="U506" s="160"/>
    </row>
    <row r="507" spans="1:21" ht="45">
      <c r="A507" s="129">
        <v>75</v>
      </c>
      <c r="B507" s="131" t="s">
        <v>1281</v>
      </c>
      <c r="C507" s="94">
        <v>1962</v>
      </c>
      <c r="D507" s="94"/>
      <c r="E507" s="94" t="s">
        <v>733</v>
      </c>
      <c r="F507" s="94">
        <v>2</v>
      </c>
      <c r="G507" s="94">
        <v>3</v>
      </c>
      <c r="H507" s="34">
        <v>482.39</v>
      </c>
      <c r="I507" s="27">
        <v>413.75</v>
      </c>
      <c r="J507" s="27">
        <v>312.77</v>
      </c>
      <c r="K507" s="39">
        <v>30</v>
      </c>
      <c r="L507" s="14" t="s">
        <v>1321</v>
      </c>
      <c r="M507" s="27">
        <v>1120332</v>
      </c>
      <c r="N507" s="27"/>
      <c r="O507" s="27"/>
      <c r="P507" s="27"/>
      <c r="Q507" s="27">
        <v>1120332</v>
      </c>
      <c r="R507" s="66"/>
      <c r="S507" s="19">
        <v>14736.15</v>
      </c>
      <c r="T507" s="14" t="s">
        <v>756</v>
      </c>
      <c r="U507" s="160"/>
    </row>
    <row r="508" spans="1:21" ht="45">
      <c r="A508" s="129">
        <v>76</v>
      </c>
      <c r="B508" s="131" t="s">
        <v>193</v>
      </c>
      <c r="C508" s="94">
        <v>1987</v>
      </c>
      <c r="D508" s="94">
        <v>2008</v>
      </c>
      <c r="E508" s="94" t="s">
        <v>733</v>
      </c>
      <c r="F508" s="94">
        <v>2</v>
      </c>
      <c r="G508" s="94">
        <v>3</v>
      </c>
      <c r="H508" s="34">
        <v>842.5</v>
      </c>
      <c r="I508" s="27">
        <v>772.9</v>
      </c>
      <c r="J508" s="27">
        <v>638.8</v>
      </c>
      <c r="K508" s="39">
        <v>32</v>
      </c>
      <c r="L508" s="14" t="s">
        <v>743</v>
      </c>
      <c r="M508" s="27">
        <v>407508.22</v>
      </c>
      <c r="N508" s="27"/>
      <c r="O508" s="27"/>
      <c r="P508" s="27"/>
      <c r="Q508" s="27">
        <v>407508.22</v>
      </c>
      <c r="R508" s="66"/>
      <c r="S508" s="19">
        <v>14736.15</v>
      </c>
      <c r="T508" s="14" t="s">
        <v>756</v>
      </c>
      <c r="U508" s="160"/>
    </row>
    <row r="509" spans="1:21" ht="45">
      <c r="A509" s="129">
        <v>77</v>
      </c>
      <c r="B509" s="131" t="s">
        <v>194</v>
      </c>
      <c r="C509" s="94">
        <v>1976</v>
      </c>
      <c r="D509" s="94">
        <v>2008</v>
      </c>
      <c r="E509" s="94" t="s">
        <v>733</v>
      </c>
      <c r="F509" s="94">
        <v>2</v>
      </c>
      <c r="G509" s="94">
        <v>2</v>
      </c>
      <c r="H509" s="34">
        <v>521.99</v>
      </c>
      <c r="I509" s="27">
        <v>472.71</v>
      </c>
      <c r="J509" s="27">
        <v>323.21</v>
      </c>
      <c r="K509" s="39">
        <v>25</v>
      </c>
      <c r="L509" s="14" t="s">
        <v>743</v>
      </c>
      <c r="M509" s="27">
        <v>249415.98</v>
      </c>
      <c r="N509" s="27"/>
      <c r="O509" s="27"/>
      <c r="P509" s="27"/>
      <c r="Q509" s="27">
        <v>249415.98</v>
      </c>
      <c r="R509" s="66"/>
      <c r="S509" s="19">
        <v>14736.15</v>
      </c>
      <c r="T509" s="14" t="s">
        <v>756</v>
      </c>
      <c r="U509" s="160"/>
    </row>
    <row r="510" spans="1:21" ht="45">
      <c r="A510" s="129">
        <v>78</v>
      </c>
      <c r="B510" s="131" t="s">
        <v>144</v>
      </c>
      <c r="C510" s="94">
        <v>1988</v>
      </c>
      <c r="D510" s="94"/>
      <c r="E510" s="94" t="s">
        <v>733</v>
      </c>
      <c r="F510" s="94">
        <v>2</v>
      </c>
      <c r="G510" s="94">
        <v>3</v>
      </c>
      <c r="H510" s="34">
        <v>869.4</v>
      </c>
      <c r="I510" s="27">
        <v>787.3</v>
      </c>
      <c r="J510" s="27">
        <v>787.3</v>
      </c>
      <c r="K510" s="39">
        <v>53</v>
      </c>
      <c r="L510" s="14" t="s">
        <v>743</v>
      </c>
      <c r="M510" s="27">
        <v>415403.1</v>
      </c>
      <c r="N510" s="27"/>
      <c r="O510" s="27"/>
      <c r="P510" s="27"/>
      <c r="Q510" s="27">
        <v>415403.1</v>
      </c>
      <c r="R510" s="66"/>
      <c r="S510" s="19">
        <v>14736.15</v>
      </c>
      <c r="T510" s="14" t="s">
        <v>756</v>
      </c>
      <c r="U510" s="160"/>
    </row>
    <row r="511" spans="1:21" ht="45">
      <c r="A511" s="129">
        <v>79</v>
      </c>
      <c r="B511" s="131" t="s">
        <v>195</v>
      </c>
      <c r="C511" s="94">
        <v>1965</v>
      </c>
      <c r="D511" s="94"/>
      <c r="E511" s="94" t="s">
        <v>733</v>
      </c>
      <c r="F511" s="94">
        <v>2</v>
      </c>
      <c r="G511" s="94">
        <v>2</v>
      </c>
      <c r="H511" s="34">
        <v>608.61</v>
      </c>
      <c r="I511" s="34">
        <v>561.01</v>
      </c>
      <c r="J511" s="34">
        <v>110</v>
      </c>
      <c r="K511" s="105">
        <v>38</v>
      </c>
      <c r="L511" s="94" t="s">
        <v>1335</v>
      </c>
      <c r="M511" s="34">
        <v>1970324.32</v>
      </c>
      <c r="N511" s="75"/>
      <c r="O511" s="75"/>
      <c r="P511" s="75"/>
      <c r="Q511" s="94">
        <v>1970324.32</v>
      </c>
      <c r="R511" s="68"/>
      <c r="S511" s="19">
        <v>14736.15</v>
      </c>
      <c r="T511" s="14" t="s">
        <v>756</v>
      </c>
      <c r="U511" s="160"/>
    </row>
    <row r="512" spans="1:21" ht="15">
      <c r="A512" s="167"/>
      <c r="B512" s="159" t="s">
        <v>168</v>
      </c>
      <c r="C512" s="72"/>
      <c r="D512" s="72"/>
      <c r="E512" s="72"/>
      <c r="F512" s="72"/>
      <c r="G512" s="72"/>
      <c r="H512" s="75">
        <f>SUM(H502:H511)</f>
        <v>5538.389999999999</v>
      </c>
      <c r="I512" s="75">
        <f aca="true" t="shared" si="49" ref="I512:Q512">SUM(I502:I511)</f>
        <v>4951.22</v>
      </c>
      <c r="J512" s="75">
        <f t="shared" si="49"/>
        <v>3805.37</v>
      </c>
      <c r="K512" s="230">
        <f t="shared" si="49"/>
        <v>303</v>
      </c>
      <c r="L512" s="75"/>
      <c r="M512" s="75">
        <f t="shared" si="49"/>
        <v>9085181.799999999</v>
      </c>
      <c r="N512" s="75"/>
      <c r="O512" s="75"/>
      <c r="P512" s="75"/>
      <c r="Q512" s="75">
        <f t="shared" si="49"/>
        <v>9085181.799999999</v>
      </c>
      <c r="R512" s="68"/>
      <c r="S512" s="68"/>
      <c r="T512" s="70"/>
      <c r="U512" s="130"/>
    </row>
    <row r="513" spans="1:21" ht="14.25">
      <c r="A513" s="275" t="s">
        <v>1327</v>
      </c>
      <c r="B513" s="276"/>
      <c r="C513" s="276"/>
      <c r="D513" s="276"/>
      <c r="E513" s="276"/>
      <c r="F513" s="276"/>
      <c r="G513" s="276"/>
      <c r="H513" s="276"/>
      <c r="I513" s="276"/>
      <c r="J513" s="276"/>
      <c r="K513" s="276"/>
      <c r="L513" s="276"/>
      <c r="M513" s="276"/>
      <c r="N513" s="276"/>
      <c r="O513" s="276"/>
      <c r="P513" s="276"/>
      <c r="Q513" s="277"/>
      <c r="R513" s="276"/>
      <c r="S513" s="276"/>
      <c r="T513" s="276"/>
      <c r="U513" s="278"/>
    </row>
    <row r="514" spans="1:21" ht="45">
      <c r="A514" s="129">
        <v>80</v>
      </c>
      <c r="B514" s="77" t="s">
        <v>653</v>
      </c>
      <c r="C514" s="94">
        <v>1989</v>
      </c>
      <c r="D514" s="94">
        <v>2017</v>
      </c>
      <c r="E514" s="94" t="s">
        <v>733</v>
      </c>
      <c r="F514" s="94">
        <v>2</v>
      </c>
      <c r="G514" s="94">
        <v>3</v>
      </c>
      <c r="H514" s="34">
        <v>986.1</v>
      </c>
      <c r="I514" s="27">
        <v>890.8</v>
      </c>
      <c r="J514" s="27">
        <v>825.6</v>
      </c>
      <c r="K514" s="39">
        <v>37</v>
      </c>
      <c r="L514" s="14" t="s">
        <v>1321</v>
      </c>
      <c r="M514" s="27">
        <v>2099678</v>
      </c>
      <c r="N514" s="27"/>
      <c r="O514" s="27"/>
      <c r="P514" s="27"/>
      <c r="Q514" s="27">
        <v>2099678</v>
      </c>
      <c r="R514" s="66">
        <v>830.24</v>
      </c>
      <c r="S514" s="67">
        <v>14736.15</v>
      </c>
      <c r="T514" s="14" t="s">
        <v>756</v>
      </c>
      <c r="U514" s="160"/>
    </row>
    <row r="515" spans="1:21" ht="15">
      <c r="A515" s="167"/>
      <c r="B515" s="156" t="s">
        <v>1087</v>
      </c>
      <c r="C515" s="70"/>
      <c r="D515" s="70"/>
      <c r="E515" s="70"/>
      <c r="F515" s="70"/>
      <c r="G515" s="70"/>
      <c r="H515" s="28">
        <f>SUM(H514:H514)</f>
        <v>986.1</v>
      </c>
      <c r="I515" s="28">
        <f>SUM(I514:I514)</f>
        <v>890.8</v>
      </c>
      <c r="J515" s="28">
        <f>SUM(J514:J514)</f>
        <v>825.6</v>
      </c>
      <c r="K515" s="233">
        <f>SUM(K514:K514)</f>
        <v>37</v>
      </c>
      <c r="L515" s="14"/>
      <c r="M515" s="28">
        <f>SUM(M514:M514)</f>
        <v>2099678</v>
      </c>
      <c r="N515" s="69"/>
      <c r="O515" s="69"/>
      <c r="P515" s="69"/>
      <c r="Q515" s="69">
        <f>SUM(Q514:Q514)</f>
        <v>2099678</v>
      </c>
      <c r="R515" s="68">
        <f>M515/I515</f>
        <v>2357.0700493938034</v>
      </c>
      <c r="S515" s="67"/>
      <c r="T515" s="70"/>
      <c r="U515" s="173"/>
    </row>
    <row r="516" spans="1:21" ht="14.25">
      <c r="A516" s="275" t="s">
        <v>761</v>
      </c>
      <c r="B516" s="276"/>
      <c r="C516" s="276"/>
      <c r="D516" s="276"/>
      <c r="E516" s="276"/>
      <c r="F516" s="276"/>
      <c r="G516" s="276"/>
      <c r="H516" s="276"/>
      <c r="I516" s="276"/>
      <c r="J516" s="276"/>
      <c r="K516" s="276"/>
      <c r="L516" s="276"/>
      <c r="M516" s="276"/>
      <c r="N516" s="276"/>
      <c r="O516" s="276"/>
      <c r="P516" s="276"/>
      <c r="Q516" s="277"/>
      <c r="R516" s="276"/>
      <c r="S516" s="276"/>
      <c r="T516" s="276"/>
      <c r="U516" s="278"/>
    </row>
    <row r="517" spans="1:21" ht="45">
      <c r="A517" s="126">
        <v>81</v>
      </c>
      <c r="B517" s="131" t="s">
        <v>1385</v>
      </c>
      <c r="C517" s="14">
        <v>1974</v>
      </c>
      <c r="D517" s="14">
        <v>2013</v>
      </c>
      <c r="E517" s="14" t="s">
        <v>733</v>
      </c>
      <c r="F517" s="14">
        <v>2</v>
      </c>
      <c r="G517" s="14">
        <v>2</v>
      </c>
      <c r="H517" s="27">
        <v>709.55</v>
      </c>
      <c r="I517" s="27">
        <v>709.55</v>
      </c>
      <c r="J517" s="27">
        <v>709.55</v>
      </c>
      <c r="K517" s="39">
        <v>38</v>
      </c>
      <c r="L517" s="14" t="s">
        <v>1321</v>
      </c>
      <c r="M517" s="27">
        <v>1786363</v>
      </c>
      <c r="N517" s="27"/>
      <c r="O517" s="27"/>
      <c r="P517" s="27"/>
      <c r="Q517" s="27">
        <v>1786363</v>
      </c>
      <c r="R517" s="67">
        <f>M517/I517</f>
        <v>2517.599887252484</v>
      </c>
      <c r="S517" s="67">
        <v>14736.15</v>
      </c>
      <c r="T517" s="14" t="s">
        <v>756</v>
      </c>
      <c r="U517" s="160"/>
    </row>
    <row r="518" spans="1:21" ht="15">
      <c r="A518" s="167"/>
      <c r="B518" s="159" t="s">
        <v>702</v>
      </c>
      <c r="C518" s="71" t="s">
        <v>738</v>
      </c>
      <c r="D518" s="71" t="s">
        <v>738</v>
      </c>
      <c r="E518" s="71" t="s">
        <v>738</v>
      </c>
      <c r="F518" s="71" t="s">
        <v>738</v>
      </c>
      <c r="G518" s="71" t="s">
        <v>738</v>
      </c>
      <c r="H518" s="28">
        <v>1284.4</v>
      </c>
      <c r="I518" s="28">
        <f>SUM(I517:I517)</f>
        <v>709.55</v>
      </c>
      <c r="J518" s="28">
        <f>SUM(J517:J517)</f>
        <v>709.55</v>
      </c>
      <c r="K518" s="233">
        <f>SUM(K517:K517)</f>
        <v>38</v>
      </c>
      <c r="L518" s="22"/>
      <c r="M518" s="28">
        <f>SUM(M517:M517)</f>
        <v>1786363</v>
      </c>
      <c r="N518" s="69"/>
      <c r="O518" s="69"/>
      <c r="P518" s="69"/>
      <c r="Q518" s="69">
        <f>SUM(Q517:Q517)</f>
        <v>1786363</v>
      </c>
      <c r="R518" s="68">
        <f>M518/I518</f>
        <v>2517.599887252484</v>
      </c>
      <c r="S518" s="67"/>
      <c r="T518" s="169"/>
      <c r="U518" s="173"/>
    </row>
    <row r="519" spans="1:21" ht="14.25">
      <c r="A519" s="279" t="s">
        <v>766</v>
      </c>
      <c r="B519" s="276"/>
      <c r="C519" s="276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276"/>
      <c r="O519" s="276"/>
      <c r="P519" s="276"/>
      <c r="Q519" s="277"/>
      <c r="R519" s="276"/>
      <c r="S519" s="276"/>
      <c r="T519" s="276"/>
      <c r="U519" s="278"/>
    </row>
    <row r="520" spans="1:21" ht="45">
      <c r="A520" s="126">
        <v>82</v>
      </c>
      <c r="B520" s="131" t="s">
        <v>196</v>
      </c>
      <c r="C520" s="14">
        <v>1971</v>
      </c>
      <c r="D520" s="14"/>
      <c r="E520" s="14" t="s">
        <v>733</v>
      </c>
      <c r="F520" s="14">
        <v>5</v>
      </c>
      <c r="G520" s="14">
        <v>4</v>
      </c>
      <c r="H520" s="27">
        <v>3384.95</v>
      </c>
      <c r="I520" s="27">
        <v>3384.95</v>
      </c>
      <c r="J520" s="27">
        <v>3212.92</v>
      </c>
      <c r="K520" s="39">
        <v>145</v>
      </c>
      <c r="L520" s="14" t="s">
        <v>1481</v>
      </c>
      <c r="M520" s="27">
        <v>5480234.05</v>
      </c>
      <c r="N520" s="27"/>
      <c r="O520" s="27"/>
      <c r="P520" s="27"/>
      <c r="Q520" s="27">
        <v>5480234.05</v>
      </c>
      <c r="R520" s="66">
        <v>1619</v>
      </c>
      <c r="S520" s="67">
        <v>14047.81</v>
      </c>
      <c r="T520" s="14" t="s">
        <v>756</v>
      </c>
      <c r="U520" s="160"/>
    </row>
    <row r="521" spans="1:21" ht="45">
      <c r="A521" s="126">
        <v>83</v>
      </c>
      <c r="B521" s="42" t="s">
        <v>197</v>
      </c>
      <c r="C521" s="14">
        <v>1975</v>
      </c>
      <c r="D521" s="14"/>
      <c r="E521" s="14" t="s">
        <v>733</v>
      </c>
      <c r="F521" s="14">
        <v>5</v>
      </c>
      <c r="G521" s="14">
        <v>6</v>
      </c>
      <c r="H521" s="27">
        <v>4589.43</v>
      </c>
      <c r="I521" s="27">
        <v>4589.43</v>
      </c>
      <c r="J521" s="27">
        <v>4082.19</v>
      </c>
      <c r="K521" s="39">
        <v>172</v>
      </c>
      <c r="L521" s="14" t="s">
        <v>1321</v>
      </c>
      <c r="M521" s="27">
        <v>1944846</v>
      </c>
      <c r="N521" s="27"/>
      <c r="O521" s="27"/>
      <c r="P521" s="27"/>
      <c r="Q521" s="27">
        <v>1944846</v>
      </c>
      <c r="R521" s="66">
        <v>423.76635006961646</v>
      </c>
      <c r="S521" s="67">
        <v>14047.81</v>
      </c>
      <c r="T521" s="14" t="s">
        <v>756</v>
      </c>
      <c r="U521" s="160"/>
    </row>
    <row r="522" spans="1:21" ht="90">
      <c r="A522" s="126">
        <v>84</v>
      </c>
      <c r="B522" s="42" t="s">
        <v>1233</v>
      </c>
      <c r="C522" s="14">
        <v>1981</v>
      </c>
      <c r="D522" s="14"/>
      <c r="E522" s="14" t="s">
        <v>733</v>
      </c>
      <c r="F522" s="14">
        <v>5</v>
      </c>
      <c r="G522" s="14">
        <v>6</v>
      </c>
      <c r="H522" s="27">
        <v>4183.23</v>
      </c>
      <c r="I522" s="27">
        <v>4183.23</v>
      </c>
      <c r="J522" s="27">
        <v>3568.84</v>
      </c>
      <c r="K522" s="39">
        <v>136</v>
      </c>
      <c r="L522" s="14" t="s">
        <v>1390</v>
      </c>
      <c r="M522" s="27">
        <v>10710783.91</v>
      </c>
      <c r="N522" s="27"/>
      <c r="O522" s="27"/>
      <c r="P522" s="27"/>
      <c r="Q522" s="27">
        <v>10710783.91</v>
      </c>
      <c r="R522" s="66">
        <v>2560.409996581589</v>
      </c>
      <c r="S522" s="67">
        <v>14047.81</v>
      </c>
      <c r="T522" s="14" t="s">
        <v>756</v>
      </c>
      <c r="U522" s="160"/>
    </row>
    <row r="523" spans="1:21" ht="45">
      <c r="A523" s="126">
        <v>85</v>
      </c>
      <c r="B523" s="42" t="s">
        <v>1389</v>
      </c>
      <c r="C523" s="14">
        <v>1972</v>
      </c>
      <c r="D523" s="14"/>
      <c r="E523" s="14" t="s">
        <v>733</v>
      </c>
      <c r="F523" s="14">
        <v>5</v>
      </c>
      <c r="G523" s="14">
        <v>4</v>
      </c>
      <c r="H523" s="27">
        <v>3153.64</v>
      </c>
      <c r="I523" s="27">
        <v>3153.64</v>
      </c>
      <c r="J523" s="27">
        <v>2858.14</v>
      </c>
      <c r="K523" s="39">
        <v>79</v>
      </c>
      <c r="L523" s="14" t="s">
        <v>1481</v>
      </c>
      <c r="M523" s="27">
        <v>5105743.16</v>
      </c>
      <c r="N523" s="27"/>
      <c r="O523" s="27"/>
      <c r="P523" s="27"/>
      <c r="Q523" s="27">
        <v>5105743.16</v>
      </c>
      <c r="R523" s="66">
        <v>1619</v>
      </c>
      <c r="S523" s="67">
        <v>14047.81</v>
      </c>
      <c r="T523" s="14" t="s">
        <v>756</v>
      </c>
      <c r="U523" s="160"/>
    </row>
    <row r="524" spans="1:21" ht="15">
      <c r="A524" s="167"/>
      <c r="B524" s="159" t="s">
        <v>1088</v>
      </c>
      <c r="C524" s="14"/>
      <c r="D524" s="14"/>
      <c r="E524" s="14"/>
      <c r="F524" s="14"/>
      <c r="G524" s="14"/>
      <c r="H524" s="28">
        <f>SUM(H520:H523)</f>
        <v>15311.25</v>
      </c>
      <c r="I524" s="28">
        <f>SUM(I520:I523)</f>
        <v>15311.25</v>
      </c>
      <c r="J524" s="28">
        <f>SUM(J520:J523)</f>
        <v>13722.09</v>
      </c>
      <c r="K524" s="233">
        <f>SUM(K520:K523)</f>
        <v>532</v>
      </c>
      <c r="L524" s="28"/>
      <c r="M524" s="28">
        <f>SUM(M520:M523)</f>
        <v>23241607.12</v>
      </c>
      <c r="N524" s="28"/>
      <c r="O524" s="28"/>
      <c r="P524" s="28"/>
      <c r="Q524" s="28">
        <f>SUM(Q520:Q523)</f>
        <v>23241607.12</v>
      </c>
      <c r="R524" s="69">
        <f>M524/I524</f>
        <v>1517.9431542166708</v>
      </c>
      <c r="S524" s="112"/>
      <c r="T524" s="182"/>
      <c r="U524" s="183"/>
    </row>
    <row r="525" spans="1:21" ht="14.25">
      <c r="A525" s="279" t="s">
        <v>767</v>
      </c>
      <c r="B525" s="276"/>
      <c r="C525" s="276"/>
      <c r="D525" s="276"/>
      <c r="E525" s="276"/>
      <c r="F525" s="276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7"/>
      <c r="R525" s="276"/>
      <c r="S525" s="276"/>
      <c r="T525" s="276"/>
      <c r="U525" s="278"/>
    </row>
    <row r="526" spans="1:21" ht="45">
      <c r="A526" s="126">
        <v>86</v>
      </c>
      <c r="B526" s="42" t="s">
        <v>198</v>
      </c>
      <c r="C526" s="14">
        <v>1963</v>
      </c>
      <c r="D526" s="14"/>
      <c r="E526" s="14" t="s">
        <v>733</v>
      </c>
      <c r="F526" s="14">
        <v>5</v>
      </c>
      <c r="G526" s="14">
        <v>4</v>
      </c>
      <c r="H526" s="27">
        <v>2930.68</v>
      </c>
      <c r="I526" s="27">
        <v>2930.68</v>
      </c>
      <c r="J526" s="27">
        <v>2887</v>
      </c>
      <c r="K526" s="39">
        <v>129</v>
      </c>
      <c r="L526" s="14" t="s">
        <v>1321</v>
      </c>
      <c r="M526" s="27">
        <v>2980838.4</v>
      </c>
      <c r="N526" s="113"/>
      <c r="O526" s="113"/>
      <c r="P526" s="113"/>
      <c r="Q526" s="27">
        <v>2980838.4</v>
      </c>
      <c r="R526" s="66">
        <f>M526/I526</f>
        <v>1017.1149357828217</v>
      </c>
      <c r="S526" s="67">
        <v>14736.15</v>
      </c>
      <c r="T526" s="14" t="s">
        <v>756</v>
      </c>
      <c r="U526" s="160"/>
    </row>
    <row r="527" spans="1:21" ht="45">
      <c r="A527" s="126">
        <v>87</v>
      </c>
      <c r="B527" s="42" t="s">
        <v>199</v>
      </c>
      <c r="C527" s="14">
        <v>1962</v>
      </c>
      <c r="D527" s="14"/>
      <c r="E527" s="14" t="s">
        <v>733</v>
      </c>
      <c r="F527" s="14">
        <v>4</v>
      </c>
      <c r="G527" s="14">
        <v>4</v>
      </c>
      <c r="H527" s="27">
        <v>2277.43</v>
      </c>
      <c r="I527" s="27">
        <v>2277.43</v>
      </c>
      <c r="J527" s="27">
        <v>2119.41</v>
      </c>
      <c r="K527" s="39">
        <v>87</v>
      </c>
      <c r="L527" s="14" t="s">
        <v>1321</v>
      </c>
      <c r="M527" s="27">
        <v>2912863.2</v>
      </c>
      <c r="N527" s="113"/>
      <c r="O527" s="113"/>
      <c r="P527" s="113"/>
      <c r="Q527" s="27">
        <v>2912863.2</v>
      </c>
      <c r="R527" s="66">
        <f aca="true" t="shared" si="50" ref="R527:R551">M527/I527</f>
        <v>1279.0132737339898</v>
      </c>
      <c r="S527" s="67">
        <v>14736.15</v>
      </c>
      <c r="T527" s="14" t="s">
        <v>756</v>
      </c>
      <c r="U527" s="160"/>
    </row>
    <row r="528" spans="1:21" ht="45">
      <c r="A528" s="126">
        <v>88</v>
      </c>
      <c r="B528" s="42" t="s">
        <v>200</v>
      </c>
      <c r="C528" s="14">
        <v>1958</v>
      </c>
      <c r="D528" s="14"/>
      <c r="E528" s="14" t="s">
        <v>733</v>
      </c>
      <c r="F528" s="14">
        <v>4</v>
      </c>
      <c r="G528" s="14">
        <v>5</v>
      </c>
      <c r="H528" s="27">
        <v>4404.9</v>
      </c>
      <c r="I528" s="27">
        <v>4404.9</v>
      </c>
      <c r="J528" s="27">
        <v>2532.78</v>
      </c>
      <c r="K528" s="39">
        <v>160</v>
      </c>
      <c r="L528" s="14" t="s">
        <v>1321</v>
      </c>
      <c r="M528" s="27">
        <v>5913842.4</v>
      </c>
      <c r="N528" s="113"/>
      <c r="O528" s="113"/>
      <c r="P528" s="113"/>
      <c r="Q528" s="27">
        <v>5913842.4</v>
      </c>
      <c r="R528" s="66">
        <f t="shared" si="50"/>
        <v>1342.5599673091333</v>
      </c>
      <c r="S528" s="67">
        <v>14736.15</v>
      </c>
      <c r="T528" s="14" t="s">
        <v>756</v>
      </c>
      <c r="U528" s="160"/>
    </row>
    <row r="529" spans="1:21" ht="45">
      <c r="A529" s="126">
        <v>89</v>
      </c>
      <c r="B529" s="42" t="s">
        <v>201</v>
      </c>
      <c r="C529" s="14">
        <v>1961</v>
      </c>
      <c r="D529" s="14"/>
      <c r="E529" s="14" t="s">
        <v>733</v>
      </c>
      <c r="F529" s="14">
        <v>4</v>
      </c>
      <c r="G529" s="14">
        <v>2</v>
      </c>
      <c r="H529" s="27">
        <v>992.37</v>
      </c>
      <c r="I529" s="27">
        <v>992.37</v>
      </c>
      <c r="J529" s="27">
        <v>1237.94</v>
      </c>
      <c r="K529" s="39">
        <v>51</v>
      </c>
      <c r="L529" s="14" t="s">
        <v>1321</v>
      </c>
      <c r="M529" s="27">
        <v>1510560</v>
      </c>
      <c r="N529" s="113"/>
      <c r="O529" s="113"/>
      <c r="P529" s="113"/>
      <c r="Q529" s="27">
        <v>1510560</v>
      </c>
      <c r="R529" s="66">
        <f t="shared" si="50"/>
        <v>1522.1741890625472</v>
      </c>
      <c r="S529" s="67">
        <v>14736.15</v>
      </c>
      <c r="T529" s="14" t="s">
        <v>756</v>
      </c>
      <c r="U529" s="160"/>
    </row>
    <row r="530" spans="1:21" ht="45">
      <c r="A530" s="126">
        <v>90</v>
      </c>
      <c r="B530" s="131" t="s">
        <v>202</v>
      </c>
      <c r="C530" s="14">
        <v>1960</v>
      </c>
      <c r="D530" s="14"/>
      <c r="E530" s="14" t="s">
        <v>733</v>
      </c>
      <c r="F530" s="14">
        <v>2</v>
      </c>
      <c r="G530" s="14">
        <v>1</v>
      </c>
      <c r="H530" s="27">
        <v>320.54</v>
      </c>
      <c r="I530" s="27">
        <v>320.54</v>
      </c>
      <c r="J530" s="27">
        <v>320.54</v>
      </c>
      <c r="K530" s="39">
        <v>21</v>
      </c>
      <c r="L530" s="14" t="s">
        <v>1321</v>
      </c>
      <c r="M530" s="27">
        <v>755280</v>
      </c>
      <c r="N530" s="113"/>
      <c r="O530" s="113"/>
      <c r="P530" s="113"/>
      <c r="Q530" s="27">
        <v>755280</v>
      </c>
      <c r="R530" s="66">
        <f t="shared" si="50"/>
        <v>2356.2737879827787</v>
      </c>
      <c r="S530" s="67">
        <v>14736.15</v>
      </c>
      <c r="T530" s="14" t="s">
        <v>756</v>
      </c>
      <c r="U530" s="160"/>
    </row>
    <row r="531" spans="1:21" ht="45">
      <c r="A531" s="126">
        <v>91</v>
      </c>
      <c r="B531" s="42" t="s">
        <v>203</v>
      </c>
      <c r="C531" s="14">
        <v>1959</v>
      </c>
      <c r="D531" s="14"/>
      <c r="E531" s="14" t="s">
        <v>1293</v>
      </c>
      <c r="F531" s="14">
        <v>2</v>
      </c>
      <c r="G531" s="14">
        <v>1</v>
      </c>
      <c r="H531" s="27">
        <v>254.77</v>
      </c>
      <c r="I531" s="27">
        <v>254.77</v>
      </c>
      <c r="J531" s="27">
        <v>232.45</v>
      </c>
      <c r="K531" s="39">
        <v>21</v>
      </c>
      <c r="L531" s="14" t="s">
        <v>1321</v>
      </c>
      <c r="M531" s="27">
        <v>614294.4</v>
      </c>
      <c r="N531" s="113"/>
      <c r="O531" s="113"/>
      <c r="P531" s="113"/>
      <c r="Q531" s="27">
        <v>614294.4</v>
      </c>
      <c r="R531" s="66">
        <f t="shared" si="50"/>
        <v>2411.1724300349333</v>
      </c>
      <c r="S531" s="67">
        <v>14736.15</v>
      </c>
      <c r="T531" s="14" t="s">
        <v>756</v>
      </c>
      <c r="U531" s="160"/>
    </row>
    <row r="532" spans="1:21" ht="45">
      <c r="A532" s="126">
        <v>92</v>
      </c>
      <c r="B532" s="42" t="s">
        <v>204</v>
      </c>
      <c r="C532" s="14">
        <v>1960</v>
      </c>
      <c r="D532" s="14"/>
      <c r="E532" s="14" t="s">
        <v>733</v>
      </c>
      <c r="F532" s="14">
        <v>4</v>
      </c>
      <c r="G532" s="14">
        <v>4</v>
      </c>
      <c r="H532" s="27">
        <v>2273.59</v>
      </c>
      <c r="I532" s="27">
        <v>2273.59</v>
      </c>
      <c r="J532" s="27">
        <v>1174</v>
      </c>
      <c r="K532" s="39">
        <v>87</v>
      </c>
      <c r="L532" s="14" t="s">
        <v>1321</v>
      </c>
      <c r="M532" s="27">
        <v>2955662.4</v>
      </c>
      <c r="N532" s="113"/>
      <c r="O532" s="113"/>
      <c r="P532" s="113"/>
      <c r="Q532" s="27">
        <v>2955662.4</v>
      </c>
      <c r="R532" s="66">
        <f t="shared" si="50"/>
        <v>1299.9979767680188</v>
      </c>
      <c r="S532" s="67">
        <v>14736.15</v>
      </c>
      <c r="T532" s="14" t="s">
        <v>756</v>
      </c>
      <c r="U532" s="160"/>
    </row>
    <row r="533" spans="1:21" ht="45">
      <c r="A533" s="126">
        <v>93</v>
      </c>
      <c r="B533" s="42" t="s">
        <v>205</v>
      </c>
      <c r="C533" s="14">
        <v>1959</v>
      </c>
      <c r="D533" s="14"/>
      <c r="E533" s="14" t="s">
        <v>733</v>
      </c>
      <c r="F533" s="14">
        <v>3</v>
      </c>
      <c r="G533" s="14">
        <v>3</v>
      </c>
      <c r="H533" s="27">
        <v>1652.16</v>
      </c>
      <c r="I533" s="27">
        <v>1652.16</v>
      </c>
      <c r="J533" s="27">
        <v>1591.4</v>
      </c>
      <c r="K533" s="39">
        <v>68</v>
      </c>
      <c r="L533" s="14" t="s">
        <v>1321</v>
      </c>
      <c r="M533" s="27">
        <v>2578022.4</v>
      </c>
      <c r="N533" s="113"/>
      <c r="O533" s="113"/>
      <c r="P533" s="113"/>
      <c r="Q533" s="27">
        <v>2578022.4</v>
      </c>
      <c r="R533" s="66">
        <f t="shared" si="50"/>
        <v>1560.3951191167923</v>
      </c>
      <c r="S533" s="67">
        <v>14736.15</v>
      </c>
      <c r="T533" s="14" t="s">
        <v>756</v>
      </c>
      <c r="U533" s="160"/>
    </row>
    <row r="534" spans="1:21" ht="45">
      <c r="A534" s="126">
        <v>94</v>
      </c>
      <c r="B534" s="42" t="s">
        <v>206</v>
      </c>
      <c r="C534" s="14">
        <v>1959</v>
      </c>
      <c r="D534" s="14"/>
      <c r="E534" s="14" t="s">
        <v>1293</v>
      </c>
      <c r="F534" s="14">
        <v>2</v>
      </c>
      <c r="G534" s="14">
        <v>1</v>
      </c>
      <c r="H534" s="27">
        <v>254.77</v>
      </c>
      <c r="I534" s="27">
        <v>254.77</v>
      </c>
      <c r="J534" s="27">
        <v>230.05</v>
      </c>
      <c r="K534" s="39">
        <v>18</v>
      </c>
      <c r="L534" s="14" t="s">
        <v>1321</v>
      </c>
      <c r="M534" s="27">
        <v>614294.4</v>
      </c>
      <c r="N534" s="113"/>
      <c r="O534" s="113"/>
      <c r="P534" s="113"/>
      <c r="Q534" s="27">
        <v>614294.4</v>
      </c>
      <c r="R534" s="66">
        <f t="shared" si="50"/>
        <v>2411.1724300349333</v>
      </c>
      <c r="S534" s="67">
        <v>14736.15</v>
      </c>
      <c r="T534" s="14" t="s">
        <v>756</v>
      </c>
      <c r="U534" s="160"/>
    </row>
    <row r="535" spans="1:21" ht="45">
      <c r="A535" s="126">
        <v>95</v>
      </c>
      <c r="B535" s="42" t="s">
        <v>207</v>
      </c>
      <c r="C535" s="14">
        <v>1959</v>
      </c>
      <c r="D535" s="14"/>
      <c r="E535" s="14" t="s">
        <v>1293</v>
      </c>
      <c r="F535" s="14">
        <v>2</v>
      </c>
      <c r="G535" s="14">
        <v>1</v>
      </c>
      <c r="H535" s="27">
        <v>254.15</v>
      </c>
      <c r="I535" s="27">
        <v>254.15</v>
      </c>
      <c r="J535" s="27">
        <v>229.41</v>
      </c>
      <c r="K535" s="39">
        <v>17</v>
      </c>
      <c r="L535" s="14" t="s">
        <v>1321</v>
      </c>
      <c r="M535" s="27">
        <v>614294.4</v>
      </c>
      <c r="N535" s="113"/>
      <c r="O535" s="113"/>
      <c r="P535" s="113"/>
      <c r="Q535" s="27">
        <v>614294.4</v>
      </c>
      <c r="R535" s="66">
        <f t="shared" si="50"/>
        <v>2417.054495376746</v>
      </c>
      <c r="S535" s="67">
        <v>14736.15</v>
      </c>
      <c r="T535" s="14" t="s">
        <v>756</v>
      </c>
      <c r="U535" s="160"/>
    </row>
    <row r="536" spans="1:21" ht="45">
      <c r="A536" s="126">
        <v>96</v>
      </c>
      <c r="B536" s="42" t="s">
        <v>208</v>
      </c>
      <c r="C536" s="14">
        <v>1959</v>
      </c>
      <c r="D536" s="14"/>
      <c r="E536" s="14" t="s">
        <v>1293</v>
      </c>
      <c r="F536" s="14">
        <v>2</v>
      </c>
      <c r="G536" s="14">
        <v>1</v>
      </c>
      <c r="H536" s="27">
        <v>254.15</v>
      </c>
      <c r="I536" s="27">
        <v>254.15</v>
      </c>
      <c r="J536" s="27">
        <v>237.6</v>
      </c>
      <c r="K536" s="39">
        <v>15</v>
      </c>
      <c r="L536" s="14" t="s">
        <v>1321</v>
      </c>
      <c r="M536" s="27">
        <v>639470.4</v>
      </c>
      <c r="N536" s="113"/>
      <c r="O536" s="113"/>
      <c r="P536" s="113"/>
      <c r="Q536" s="27">
        <v>639470.4</v>
      </c>
      <c r="R536" s="66">
        <f t="shared" si="50"/>
        <v>2516.114105843006</v>
      </c>
      <c r="S536" s="67">
        <v>14736.15</v>
      </c>
      <c r="T536" s="14" t="s">
        <v>756</v>
      </c>
      <c r="U536" s="160"/>
    </row>
    <row r="537" spans="1:21" ht="45">
      <c r="A537" s="126">
        <v>97</v>
      </c>
      <c r="B537" s="42" t="s">
        <v>209</v>
      </c>
      <c r="C537" s="14">
        <v>1959</v>
      </c>
      <c r="D537" s="14"/>
      <c r="E537" s="14" t="s">
        <v>1293</v>
      </c>
      <c r="F537" s="14">
        <v>2</v>
      </c>
      <c r="G537" s="14">
        <v>1</v>
      </c>
      <c r="H537" s="27">
        <v>254.15</v>
      </c>
      <c r="I537" s="27">
        <v>254.15</v>
      </c>
      <c r="J537" s="27">
        <v>192.76</v>
      </c>
      <c r="K537" s="39">
        <v>16</v>
      </c>
      <c r="L537" s="14" t="s">
        <v>1321</v>
      </c>
      <c r="M537" s="27">
        <v>639470.4</v>
      </c>
      <c r="N537" s="113"/>
      <c r="O537" s="113"/>
      <c r="P537" s="113"/>
      <c r="Q537" s="27">
        <v>639470.4</v>
      </c>
      <c r="R537" s="66">
        <f t="shared" si="50"/>
        <v>2516.114105843006</v>
      </c>
      <c r="S537" s="67">
        <v>14736.15</v>
      </c>
      <c r="T537" s="14" t="s">
        <v>756</v>
      </c>
      <c r="U537" s="160"/>
    </row>
    <row r="538" spans="1:21" ht="45">
      <c r="A538" s="126">
        <v>98</v>
      </c>
      <c r="B538" s="42" t="s">
        <v>210</v>
      </c>
      <c r="C538" s="14">
        <v>1959</v>
      </c>
      <c r="D538" s="14"/>
      <c r="E538" s="14" t="s">
        <v>1293</v>
      </c>
      <c r="F538" s="14">
        <v>2</v>
      </c>
      <c r="G538" s="14">
        <v>1</v>
      </c>
      <c r="H538" s="27">
        <v>262.55</v>
      </c>
      <c r="I538" s="27">
        <v>262.55</v>
      </c>
      <c r="J538" s="27">
        <v>262.55</v>
      </c>
      <c r="K538" s="39">
        <v>12</v>
      </c>
      <c r="L538" s="14" t="s">
        <v>1321</v>
      </c>
      <c r="M538" s="27">
        <v>614294.4</v>
      </c>
      <c r="N538" s="113"/>
      <c r="O538" s="113"/>
      <c r="P538" s="113"/>
      <c r="Q538" s="27">
        <v>614294.4</v>
      </c>
      <c r="R538" s="66">
        <f t="shared" si="50"/>
        <v>2339.723481241668</v>
      </c>
      <c r="S538" s="67">
        <v>14736.15</v>
      </c>
      <c r="T538" s="14" t="s">
        <v>756</v>
      </c>
      <c r="U538" s="160"/>
    </row>
    <row r="539" spans="1:21" ht="45">
      <c r="A539" s="126">
        <v>99</v>
      </c>
      <c r="B539" s="42" t="s">
        <v>211</v>
      </c>
      <c r="C539" s="14">
        <v>1961</v>
      </c>
      <c r="D539" s="14"/>
      <c r="E539" s="14" t="s">
        <v>1293</v>
      </c>
      <c r="F539" s="14">
        <v>2</v>
      </c>
      <c r="G539" s="14">
        <v>1</v>
      </c>
      <c r="H539" s="27">
        <v>254.15</v>
      </c>
      <c r="I539" s="27">
        <v>254.15</v>
      </c>
      <c r="J539" s="27">
        <v>192.54</v>
      </c>
      <c r="K539" s="39">
        <v>20</v>
      </c>
      <c r="L539" s="14" t="s">
        <v>1321</v>
      </c>
      <c r="M539" s="27">
        <v>614294.4</v>
      </c>
      <c r="N539" s="113"/>
      <c r="O539" s="113"/>
      <c r="P539" s="113"/>
      <c r="Q539" s="27">
        <v>614294.4</v>
      </c>
      <c r="R539" s="66">
        <f t="shared" si="50"/>
        <v>2417.054495376746</v>
      </c>
      <c r="S539" s="67">
        <v>14736.15</v>
      </c>
      <c r="T539" s="14" t="s">
        <v>756</v>
      </c>
      <c r="U539" s="160"/>
    </row>
    <row r="540" spans="1:21" ht="45">
      <c r="A540" s="126">
        <v>100</v>
      </c>
      <c r="B540" s="42" t="s">
        <v>1296</v>
      </c>
      <c r="C540" s="14">
        <v>1963</v>
      </c>
      <c r="D540" s="14"/>
      <c r="E540" s="14" t="s">
        <v>733</v>
      </c>
      <c r="F540" s="14">
        <v>4</v>
      </c>
      <c r="G540" s="14">
        <v>3</v>
      </c>
      <c r="H540" s="27">
        <v>2026.9</v>
      </c>
      <c r="I540" s="27">
        <v>2026.9</v>
      </c>
      <c r="J540" s="27">
        <v>1920.65</v>
      </c>
      <c r="K540" s="39">
        <v>97</v>
      </c>
      <c r="L540" s="14" t="s">
        <v>1321</v>
      </c>
      <c r="M540" s="27">
        <v>2361508.8</v>
      </c>
      <c r="N540" s="113"/>
      <c r="O540" s="113"/>
      <c r="P540" s="113"/>
      <c r="Q540" s="27">
        <v>2361508.8</v>
      </c>
      <c r="R540" s="66">
        <f t="shared" si="50"/>
        <v>1165.0840199319157</v>
      </c>
      <c r="S540" s="67">
        <v>14736.15</v>
      </c>
      <c r="T540" s="14" t="s">
        <v>756</v>
      </c>
      <c r="U540" s="160"/>
    </row>
    <row r="541" spans="1:21" ht="45">
      <c r="A541" s="126">
        <v>101</v>
      </c>
      <c r="B541" s="42" t="s">
        <v>1297</v>
      </c>
      <c r="C541" s="14">
        <v>1960</v>
      </c>
      <c r="D541" s="14"/>
      <c r="E541" s="14" t="s">
        <v>733</v>
      </c>
      <c r="F541" s="14">
        <v>3</v>
      </c>
      <c r="G541" s="14">
        <v>3</v>
      </c>
      <c r="H541" s="27">
        <v>727.28</v>
      </c>
      <c r="I541" s="27">
        <v>727.28</v>
      </c>
      <c r="J541" s="27">
        <v>663.78</v>
      </c>
      <c r="K541" s="39">
        <v>56</v>
      </c>
      <c r="L541" s="14" t="s">
        <v>1321</v>
      </c>
      <c r="M541" s="27">
        <v>956688</v>
      </c>
      <c r="N541" s="113"/>
      <c r="O541" s="113"/>
      <c r="P541" s="113"/>
      <c r="Q541" s="27">
        <v>956688</v>
      </c>
      <c r="R541" s="66">
        <f t="shared" si="50"/>
        <v>1315.4328456715434</v>
      </c>
      <c r="S541" s="67">
        <v>14736.15</v>
      </c>
      <c r="T541" s="14" t="s">
        <v>756</v>
      </c>
      <c r="U541" s="160"/>
    </row>
    <row r="542" spans="1:21" ht="45">
      <c r="A542" s="126">
        <v>102</v>
      </c>
      <c r="B542" s="42" t="s">
        <v>1234</v>
      </c>
      <c r="C542" s="14">
        <v>1960</v>
      </c>
      <c r="D542" s="14"/>
      <c r="E542" s="14" t="s">
        <v>733</v>
      </c>
      <c r="F542" s="14">
        <v>4</v>
      </c>
      <c r="G542" s="14">
        <v>3</v>
      </c>
      <c r="H542" s="27">
        <v>1921.22</v>
      </c>
      <c r="I542" s="27">
        <v>1921.22</v>
      </c>
      <c r="J542" s="27">
        <v>1761.98</v>
      </c>
      <c r="K542" s="39">
        <v>74</v>
      </c>
      <c r="L542" s="14" t="s">
        <v>1321</v>
      </c>
      <c r="M542" s="27">
        <v>2416896</v>
      </c>
      <c r="N542" s="113"/>
      <c r="O542" s="113"/>
      <c r="P542" s="113"/>
      <c r="Q542" s="27">
        <v>2416896</v>
      </c>
      <c r="R542" s="66">
        <f t="shared" si="50"/>
        <v>1258.0006454232207</v>
      </c>
      <c r="S542" s="67">
        <v>14736.15</v>
      </c>
      <c r="T542" s="14" t="s">
        <v>756</v>
      </c>
      <c r="U542" s="160"/>
    </row>
    <row r="543" spans="1:21" ht="45">
      <c r="A543" s="126">
        <v>103</v>
      </c>
      <c r="B543" s="42" t="s">
        <v>212</v>
      </c>
      <c r="C543" s="14">
        <v>1960</v>
      </c>
      <c r="D543" s="14"/>
      <c r="E543" s="14" t="s">
        <v>733</v>
      </c>
      <c r="F543" s="14">
        <v>4</v>
      </c>
      <c r="G543" s="14">
        <v>2</v>
      </c>
      <c r="H543" s="27">
        <v>1273.54</v>
      </c>
      <c r="I543" s="27">
        <v>1273.54</v>
      </c>
      <c r="J543" s="27">
        <v>1274.06</v>
      </c>
      <c r="K543" s="39">
        <v>41</v>
      </c>
      <c r="L543" s="14" t="s">
        <v>1321</v>
      </c>
      <c r="M543" s="27">
        <v>1515595.2</v>
      </c>
      <c r="N543" s="113"/>
      <c r="O543" s="113"/>
      <c r="P543" s="113"/>
      <c r="Q543" s="27">
        <v>1515595.2</v>
      </c>
      <c r="R543" s="66">
        <f t="shared" si="50"/>
        <v>1190.0648585831618</v>
      </c>
      <c r="S543" s="67">
        <v>14736.15</v>
      </c>
      <c r="T543" s="14" t="s">
        <v>756</v>
      </c>
      <c r="U543" s="160"/>
    </row>
    <row r="544" spans="1:21" ht="45">
      <c r="A544" s="126">
        <v>104</v>
      </c>
      <c r="B544" s="42" t="s">
        <v>1298</v>
      </c>
      <c r="C544" s="14">
        <v>1963</v>
      </c>
      <c r="D544" s="14"/>
      <c r="E544" s="14" t="s">
        <v>733</v>
      </c>
      <c r="F544" s="14">
        <v>2</v>
      </c>
      <c r="G544" s="14">
        <v>1</v>
      </c>
      <c r="H544" s="27">
        <v>545.08</v>
      </c>
      <c r="I544" s="27">
        <v>545.08</v>
      </c>
      <c r="J544" s="27">
        <v>409.48</v>
      </c>
      <c r="K544" s="39">
        <v>34</v>
      </c>
      <c r="L544" s="14" t="s">
        <v>1321</v>
      </c>
      <c r="M544" s="27">
        <v>1042286.4</v>
      </c>
      <c r="N544" s="113"/>
      <c r="O544" s="113"/>
      <c r="P544" s="113"/>
      <c r="Q544" s="27">
        <v>1042286.4</v>
      </c>
      <c r="R544" s="66">
        <f t="shared" si="50"/>
        <v>1912.1714243780727</v>
      </c>
      <c r="S544" s="67">
        <v>14736.15</v>
      </c>
      <c r="T544" s="14" t="s">
        <v>756</v>
      </c>
      <c r="U544" s="160"/>
    </row>
    <row r="545" spans="1:21" ht="45">
      <c r="A545" s="126">
        <v>105</v>
      </c>
      <c r="B545" s="42" t="s">
        <v>1299</v>
      </c>
      <c r="C545" s="14">
        <v>1960</v>
      </c>
      <c r="D545" s="14"/>
      <c r="E545" s="14" t="s">
        <v>733</v>
      </c>
      <c r="F545" s="14">
        <v>2</v>
      </c>
      <c r="G545" s="14">
        <v>1</v>
      </c>
      <c r="H545" s="27">
        <v>256.15</v>
      </c>
      <c r="I545" s="27">
        <v>256.15</v>
      </c>
      <c r="J545" s="27">
        <v>255.75</v>
      </c>
      <c r="K545" s="39">
        <v>22</v>
      </c>
      <c r="L545" s="14" t="s">
        <v>1321</v>
      </c>
      <c r="M545" s="27">
        <v>604224</v>
      </c>
      <c r="N545" s="113"/>
      <c r="O545" s="113"/>
      <c r="P545" s="113"/>
      <c r="Q545" s="27">
        <v>604224</v>
      </c>
      <c r="R545" s="66">
        <f t="shared" si="50"/>
        <v>2358.8678508686316</v>
      </c>
      <c r="S545" s="67">
        <v>14736.15</v>
      </c>
      <c r="T545" s="14" t="s">
        <v>756</v>
      </c>
      <c r="U545" s="160"/>
    </row>
    <row r="546" spans="1:21" ht="45">
      <c r="A546" s="126">
        <v>106</v>
      </c>
      <c r="B546" s="42" t="s">
        <v>1300</v>
      </c>
      <c r="C546" s="14">
        <v>1959</v>
      </c>
      <c r="D546" s="14"/>
      <c r="E546" s="14" t="s">
        <v>733</v>
      </c>
      <c r="F546" s="14">
        <v>4</v>
      </c>
      <c r="G546" s="14">
        <v>3</v>
      </c>
      <c r="H546" s="27">
        <v>1933.47</v>
      </c>
      <c r="I546" s="27">
        <v>1933.47</v>
      </c>
      <c r="J546" s="27">
        <v>1804.26</v>
      </c>
      <c r="K546" s="39">
        <v>86</v>
      </c>
      <c r="L546" s="14" t="s">
        <v>1321</v>
      </c>
      <c r="M546" s="27">
        <v>2321227.2</v>
      </c>
      <c r="N546" s="113"/>
      <c r="O546" s="113"/>
      <c r="P546" s="113"/>
      <c r="Q546" s="27">
        <v>2321227.2</v>
      </c>
      <c r="R546" s="66">
        <f t="shared" si="50"/>
        <v>1200.5498921627955</v>
      </c>
      <c r="S546" s="67">
        <v>14736.15</v>
      </c>
      <c r="T546" s="14" t="s">
        <v>756</v>
      </c>
      <c r="U546" s="160"/>
    </row>
    <row r="547" spans="1:21" ht="45">
      <c r="A547" s="126">
        <v>107</v>
      </c>
      <c r="B547" s="42" t="s">
        <v>1301</v>
      </c>
      <c r="C547" s="14">
        <v>1963</v>
      </c>
      <c r="D547" s="14"/>
      <c r="E547" s="14" t="s">
        <v>733</v>
      </c>
      <c r="F547" s="14">
        <v>4</v>
      </c>
      <c r="G547" s="14">
        <v>2</v>
      </c>
      <c r="H547" s="27">
        <v>1273.99</v>
      </c>
      <c r="I547" s="27">
        <v>1273.99</v>
      </c>
      <c r="J547" s="27">
        <v>1230.99</v>
      </c>
      <c r="K547" s="39">
        <v>71</v>
      </c>
      <c r="L547" s="14" t="s">
        <v>1321</v>
      </c>
      <c r="M547" s="27">
        <v>1560912</v>
      </c>
      <c r="N547" s="113"/>
      <c r="O547" s="113"/>
      <c r="P547" s="113"/>
      <c r="Q547" s="27">
        <v>1560912</v>
      </c>
      <c r="R547" s="66">
        <f t="shared" si="50"/>
        <v>1225.2152685656872</v>
      </c>
      <c r="S547" s="67">
        <v>14736.15</v>
      </c>
      <c r="T547" s="14" t="s">
        <v>756</v>
      </c>
      <c r="U547" s="160"/>
    </row>
    <row r="548" spans="1:21" ht="45">
      <c r="A548" s="126">
        <v>108</v>
      </c>
      <c r="B548" s="42" t="s">
        <v>1302</v>
      </c>
      <c r="C548" s="14">
        <v>1962</v>
      </c>
      <c r="D548" s="14"/>
      <c r="E548" s="14" t="s">
        <v>733</v>
      </c>
      <c r="F548" s="14">
        <v>4</v>
      </c>
      <c r="G548" s="14">
        <v>2</v>
      </c>
      <c r="H548" s="27">
        <v>1282</v>
      </c>
      <c r="I548" s="27">
        <v>1282</v>
      </c>
      <c r="J548" s="27">
        <v>1280.29</v>
      </c>
      <c r="K548" s="39">
        <v>53</v>
      </c>
      <c r="L548" s="14" t="s">
        <v>1321</v>
      </c>
      <c r="M548" s="27">
        <v>1450137.6</v>
      </c>
      <c r="N548" s="113"/>
      <c r="O548" s="113"/>
      <c r="P548" s="113"/>
      <c r="Q548" s="27">
        <v>1450137.6</v>
      </c>
      <c r="R548" s="66">
        <f t="shared" si="50"/>
        <v>1131.152574102964</v>
      </c>
      <c r="S548" s="67">
        <v>14736.15</v>
      </c>
      <c r="T548" s="14" t="s">
        <v>756</v>
      </c>
      <c r="U548" s="160"/>
    </row>
    <row r="549" spans="1:21" ht="45">
      <c r="A549" s="126">
        <v>109</v>
      </c>
      <c r="B549" s="42" t="s">
        <v>1303</v>
      </c>
      <c r="C549" s="14">
        <v>1963</v>
      </c>
      <c r="D549" s="14"/>
      <c r="E549" s="14" t="s">
        <v>733</v>
      </c>
      <c r="F549" s="14">
        <v>4</v>
      </c>
      <c r="G549" s="14">
        <v>2</v>
      </c>
      <c r="H549" s="27">
        <v>1299.44</v>
      </c>
      <c r="I549" s="27">
        <v>1299.44</v>
      </c>
      <c r="J549" s="27">
        <v>1199.19</v>
      </c>
      <c r="K549" s="39">
        <v>54</v>
      </c>
      <c r="L549" s="14" t="s">
        <v>1321</v>
      </c>
      <c r="M549" s="27">
        <v>1515595.2</v>
      </c>
      <c r="N549" s="113"/>
      <c r="O549" s="113"/>
      <c r="P549" s="113"/>
      <c r="Q549" s="27">
        <v>1515595.2</v>
      </c>
      <c r="R549" s="66">
        <f t="shared" si="50"/>
        <v>1166.3448870282582</v>
      </c>
      <c r="S549" s="67">
        <v>14736.15</v>
      </c>
      <c r="T549" s="14" t="s">
        <v>756</v>
      </c>
      <c r="U549" s="160"/>
    </row>
    <row r="550" spans="1:21" ht="45">
      <c r="A550" s="126">
        <v>110</v>
      </c>
      <c r="B550" s="42" t="s">
        <v>1295</v>
      </c>
      <c r="C550" s="14">
        <v>1956</v>
      </c>
      <c r="D550" s="14"/>
      <c r="E550" s="14" t="s">
        <v>733</v>
      </c>
      <c r="F550" s="14">
        <v>2</v>
      </c>
      <c r="G550" s="14">
        <v>1</v>
      </c>
      <c r="H550" s="27">
        <v>252.16</v>
      </c>
      <c r="I550" s="27">
        <v>252.16</v>
      </c>
      <c r="J550" s="27">
        <v>252.16</v>
      </c>
      <c r="K550" s="39">
        <v>8</v>
      </c>
      <c r="L550" s="14" t="s">
        <v>1321</v>
      </c>
      <c r="M550" s="27">
        <v>629400</v>
      </c>
      <c r="N550" s="113"/>
      <c r="O550" s="113"/>
      <c r="P550" s="113"/>
      <c r="Q550" s="27">
        <v>629400</v>
      </c>
      <c r="R550" s="66">
        <f t="shared" si="50"/>
        <v>2496.034263959391</v>
      </c>
      <c r="S550" s="67">
        <v>14736.15</v>
      </c>
      <c r="T550" s="14" t="s">
        <v>756</v>
      </c>
      <c r="U550" s="160"/>
    </row>
    <row r="551" spans="1:21" ht="15">
      <c r="A551" s="167"/>
      <c r="B551" s="71" t="s">
        <v>1152</v>
      </c>
      <c r="C551" s="67"/>
      <c r="D551" s="67"/>
      <c r="E551" s="67"/>
      <c r="F551" s="67"/>
      <c r="G551" s="67"/>
      <c r="H551" s="69">
        <f>SUM(H526:H550)</f>
        <v>29431.590000000007</v>
      </c>
      <c r="I551" s="28">
        <f>SUM(I526:I550)</f>
        <v>29431.590000000007</v>
      </c>
      <c r="J551" s="28">
        <f>SUM(J526:J550)</f>
        <v>25493.020000000004</v>
      </c>
      <c r="K551" s="233">
        <f>SUM(K526:K550)</f>
        <v>1318</v>
      </c>
      <c r="L551" s="74"/>
      <c r="M551" s="69">
        <f>SUM(M526:M550)</f>
        <v>40331951.99999999</v>
      </c>
      <c r="N551" s="69"/>
      <c r="O551" s="69"/>
      <c r="P551" s="69"/>
      <c r="Q551" s="69">
        <f>SUM(Q526:Q550)</f>
        <v>40331951.99999999</v>
      </c>
      <c r="R551" s="69">
        <f t="shared" si="50"/>
        <v>1370.3626613444935</v>
      </c>
      <c r="S551" s="68"/>
      <c r="T551" s="169"/>
      <c r="U551" s="173"/>
    </row>
    <row r="552" spans="1:21" ht="14.25">
      <c r="A552" s="275" t="s">
        <v>768</v>
      </c>
      <c r="B552" s="276"/>
      <c r="C552" s="276"/>
      <c r="D552" s="276"/>
      <c r="E552" s="276"/>
      <c r="F552" s="276"/>
      <c r="G552" s="276"/>
      <c r="H552" s="276"/>
      <c r="I552" s="276"/>
      <c r="J552" s="276"/>
      <c r="K552" s="276"/>
      <c r="L552" s="276"/>
      <c r="M552" s="276"/>
      <c r="N552" s="276"/>
      <c r="O552" s="276"/>
      <c r="P552" s="276"/>
      <c r="Q552" s="277"/>
      <c r="R552" s="276"/>
      <c r="S552" s="276"/>
      <c r="T552" s="276"/>
      <c r="U552" s="278"/>
    </row>
    <row r="553" spans="1:21" ht="90">
      <c r="A553" s="126">
        <v>111</v>
      </c>
      <c r="B553" s="55" t="s">
        <v>213</v>
      </c>
      <c r="C553" s="21">
        <v>1967</v>
      </c>
      <c r="D553" s="19"/>
      <c r="E553" s="21" t="s">
        <v>733</v>
      </c>
      <c r="F553" s="21">
        <v>9</v>
      </c>
      <c r="G553" s="21">
        <v>1</v>
      </c>
      <c r="H553" s="27">
        <v>2251.5</v>
      </c>
      <c r="I553" s="27">
        <v>2251.5</v>
      </c>
      <c r="J553" s="27">
        <v>1471.5</v>
      </c>
      <c r="K553" s="39">
        <v>108</v>
      </c>
      <c r="L553" s="14" t="s">
        <v>184</v>
      </c>
      <c r="M553" s="27">
        <v>6393533.72</v>
      </c>
      <c r="N553" s="27"/>
      <c r="O553" s="27"/>
      <c r="P553" s="27"/>
      <c r="Q553" s="27">
        <v>6393533.72</v>
      </c>
      <c r="R553" s="67">
        <f>M553/I553</f>
        <v>2839.677423939596</v>
      </c>
      <c r="S553" s="67">
        <v>14736.15</v>
      </c>
      <c r="T553" s="14" t="s">
        <v>756</v>
      </c>
      <c r="U553" s="160"/>
    </row>
    <row r="554" spans="1:21" ht="105">
      <c r="A554" s="126">
        <v>112</v>
      </c>
      <c r="B554" s="55" t="s">
        <v>214</v>
      </c>
      <c r="C554" s="21">
        <v>1965</v>
      </c>
      <c r="D554" s="19"/>
      <c r="E554" s="21" t="s">
        <v>733</v>
      </c>
      <c r="F554" s="21">
        <v>5</v>
      </c>
      <c r="G554" s="21">
        <v>4</v>
      </c>
      <c r="H554" s="27">
        <v>3112.1</v>
      </c>
      <c r="I554" s="27">
        <v>3112.1</v>
      </c>
      <c r="J554" s="27">
        <v>2967.4</v>
      </c>
      <c r="K554" s="39">
        <v>185</v>
      </c>
      <c r="L554" s="14" t="s">
        <v>1359</v>
      </c>
      <c r="M554" s="27">
        <v>9118857.57</v>
      </c>
      <c r="N554" s="27"/>
      <c r="O554" s="27"/>
      <c r="P554" s="27"/>
      <c r="Q554" s="27">
        <v>9118857.57</v>
      </c>
      <c r="R554" s="67">
        <f aca="true" t="shared" si="51" ref="R554:R566">M554/I554</f>
        <v>2930.1299990360208</v>
      </c>
      <c r="S554" s="67">
        <v>14736.15</v>
      </c>
      <c r="T554" s="14" t="s">
        <v>756</v>
      </c>
      <c r="U554" s="160"/>
    </row>
    <row r="555" spans="1:21" ht="90">
      <c r="A555" s="126">
        <v>113</v>
      </c>
      <c r="B555" s="55" t="s">
        <v>215</v>
      </c>
      <c r="C555" s="21">
        <v>1969</v>
      </c>
      <c r="D555" s="19"/>
      <c r="E555" s="21" t="s">
        <v>733</v>
      </c>
      <c r="F555" s="21">
        <v>5</v>
      </c>
      <c r="G555" s="21">
        <v>4</v>
      </c>
      <c r="H555" s="27">
        <v>3445.8</v>
      </c>
      <c r="I555" s="27">
        <v>3445.8</v>
      </c>
      <c r="J555" s="27">
        <v>1846.6</v>
      </c>
      <c r="K555" s="39">
        <v>149</v>
      </c>
      <c r="L555" s="14" t="s">
        <v>1360</v>
      </c>
      <c r="M555" s="27">
        <v>10324094.48</v>
      </c>
      <c r="N555" s="27"/>
      <c r="O555" s="27"/>
      <c r="P555" s="27"/>
      <c r="Q555" s="27">
        <v>10324094.48</v>
      </c>
      <c r="R555" s="67">
        <f t="shared" si="51"/>
        <v>2996.138626733995</v>
      </c>
      <c r="S555" s="67">
        <v>14736.15</v>
      </c>
      <c r="T555" s="14" t="s">
        <v>756</v>
      </c>
      <c r="U555" s="160"/>
    </row>
    <row r="556" spans="1:21" ht="105">
      <c r="A556" s="126">
        <v>114</v>
      </c>
      <c r="B556" s="55" t="s">
        <v>216</v>
      </c>
      <c r="C556" s="21">
        <v>1970</v>
      </c>
      <c r="D556" s="19"/>
      <c r="E556" s="21" t="s">
        <v>733</v>
      </c>
      <c r="F556" s="21">
        <v>5</v>
      </c>
      <c r="G556" s="21">
        <v>3</v>
      </c>
      <c r="H556" s="27">
        <v>3427.9</v>
      </c>
      <c r="I556" s="27">
        <v>3427.9</v>
      </c>
      <c r="J556" s="27">
        <v>1839.3</v>
      </c>
      <c r="K556" s="39">
        <v>244</v>
      </c>
      <c r="L556" s="14" t="s">
        <v>1361</v>
      </c>
      <c r="M556" s="27">
        <v>10044192.63</v>
      </c>
      <c r="N556" s="27"/>
      <c r="O556" s="27"/>
      <c r="P556" s="27"/>
      <c r="Q556" s="27">
        <v>10044192.63</v>
      </c>
      <c r="R556" s="67">
        <f t="shared" si="51"/>
        <v>2930.1300008751714</v>
      </c>
      <c r="S556" s="67">
        <v>14736.15</v>
      </c>
      <c r="T556" s="14" t="s">
        <v>756</v>
      </c>
      <c r="U556" s="160"/>
    </row>
    <row r="557" spans="1:21" ht="75">
      <c r="A557" s="126">
        <v>115</v>
      </c>
      <c r="B557" s="184" t="s">
        <v>217</v>
      </c>
      <c r="C557" s="21">
        <v>1966</v>
      </c>
      <c r="D557" s="19"/>
      <c r="E557" s="21" t="s">
        <v>733</v>
      </c>
      <c r="F557" s="21">
        <v>5</v>
      </c>
      <c r="G557" s="21">
        <v>6</v>
      </c>
      <c r="H557" s="27">
        <v>5859</v>
      </c>
      <c r="I557" s="27">
        <v>5859</v>
      </c>
      <c r="J557" s="27">
        <v>3371.7</v>
      </c>
      <c r="K557" s="39">
        <v>226</v>
      </c>
      <c r="L557" s="14" t="s">
        <v>1362</v>
      </c>
      <c r="M557" s="27">
        <v>15674308.32</v>
      </c>
      <c r="N557" s="27"/>
      <c r="O557" s="27"/>
      <c r="P557" s="27"/>
      <c r="Q557" s="27">
        <v>15674308.32</v>
      </c>
      <c r="R557" s="67">
        <f t="shared" si="51"/>
        <v>2675.253169482847</v>
      </c>
      <c r="S557" s="67">
        <v>14736.15</v>
      </c>
      <c r="T557" s="14" t="s">
        <v>756</v>
      </c>
      <c r="U557" s="160"/>
    </row>
    <row r="558" spans="1:21" ht="90">
      <c r="A558" s="126">
        <v>116</v>
      </c>
      <c r="B558" s="55" t="s">
        <v>218</v>
      </c>
      <c r="C558" s="21">
        <v>1970</v>
      </c>
      <c r="D558" s="19"/>
      <c r="E558" s="21" t="s">
        <v>1326</v>
      </c>
      <c r="F558" s="21">
        <v>5</v>
      </c>
      <c r="G558" s="21">
        <v>4</v>
      </c>
      <c r="H558" s="27">
        <v>3604.6</v>
      </c>
      <c r="I558" s="27">
        <v>3604.6</v>
      </c>
      <c r="J558" s="27">
        <v>2512.8</v>
      </c>
      <c r="K558" s="39">
        <v>222</v>
      </c>
      <c r="L558" s="14" t="s">
        <v>1363</v>
      </c>
      <c r="M558" s="27">
        <v>10228001.4</v>
      </c>
      <c r="N558" s="27"/>
      <c r="O558" s="27"/>
      <c r="P558" s="27"/>
      <c r="Q558" s="27">
        <v>10228001.4</v>
      </c>
      <c r="R558" s="67">
        <f t="shared" si="51"/>
        <v>2837.4858236697555</v>
      </c>
      <c r="S558" s="67">
        <v>14736.15</v>
      </c>
      <c r="T558" s="14" t="s">
        <v>756</v>
      </c>
      <c r="U558" s="160"/>
    </row>
    <row r="559" spans="1:21" ht="105">
      <c r="A559" s="126">
        <v>117</v>
      </c>
      <c r="B559" s="184" t="s">
        <v>219</v>
      </c>
      <c r="C559" s="21">
        <v>1964</v>
      </c>
      <c r="D559" s="19"/>
      <c r="E559" s="21" t="s">
        <v>733</v>
      </c>
      <c r="F559" s="21">
        <v>5</v>
      </c>
      <c r="G559" s="21">
        <v>6</v>
      </c>
      <c r="H559" s="27">
        <v>4702.2</v>
      </c>
      <c r="I559" s="27">
        <v>4702.2</v>
      </c>
      <c r="J559" s="27">
        <v>4355.4</v>
      </c>
      <c r="K559" s="39">
        <v>256</v>
      </c>
      <c r="L559" s="14" t="s">
        <v>1364</v>
      </c>
      <c r="M559" s="27">
        <v>8646217.27</v>
      </c>
      <c r="N559" s="27"/>
      <c r="O559" s="27"/>
      <c r="P559" s="27"/>
      <c r="Q559" s="27">
        <v>8646217.27</v>
      </c>
      <c r="R559" s="67">
        <f t="shared" si="51"/>
        <v>1838.759999574667</v>
      </c>
      <c r="S559" s="67">
        <v>14736.15</v>
      </c>
      <c r="T559" s="14" t="s">
        <v>756</v>
      </c>
      <c r="U559" s="160"/>
    </row>
    <row r="560" spans="1:21" ht="60">
      <c r="A560" s="126">
        <v>118</v>
      </c>
      <c r="B560" s="55" t="s">
        <v>220</v>
      </c>
      <c r="C560" s="21">
        <v>1962</v>
      </c>
      <c r="D560" s="19"/>
      <c r="E560" s="21" t="s">
        <v>733</v>
      </c>
      <c r="F560" s="21">
        <v>4</v>
      </c>
      <c r="G560" s="21">
        <v>3</v>
      </c>
      <c r="H560" s="27">
        <v>2424.23</v>
      </c>
      <c r="I560" s="27">
        <v>2424.23</v>
      </c>
      <c r="J560" s="27">
        <v>1920.9</v>
      </c>
      <c r="K560" s="39">
        <v>217</v>
      </c>
      <c r="L560" s="14" t="s">
        <v>1365</v>
      </c>
      <c r="M560" s="27">
        <v>7281898.77</v>
      </c>
      <c r="N560" s="27"/>
      <c r="O560" s="27"/>
      <c r="P560" s="27"/>
      <c r="Q560" s="27">
        <v>7281898.77</v>
      </c>
      <c r="R560" s="67">
        <f t="shared" si="51"/>
        <v>3003.798637093015</v>
      </c>
      <c r="S560" s="67">
        <v>14736.15</v>
      </c>
      <c r="T560" s="14" t="s">
        <v>756</v>
      </c>
      <c r="U560" s="160"/>
    </row>
    <row r="561" spans="1:21" ht="75">
      <c r="A561" s="126">
        <v>119</v>
      </c>
      <c r="B561" s="55" t="s">
        <v>221</v>
      </c>
      <c r="C561" s="21">
        <v>1969</v>
      </c>
      <c r="D561" s="19"/>
      <c r="E561" s="21" t="s">
        <v>733</v>
      </c>
      <c r="F561" s="21">
        <v>5</v>
      </c>
      <c r="G561" s="21">
        <v>2</v>
      </c>
      <c r="H561" s="27">
        <v>3718.71</v>
      </c>
      <c r="I561" s="27">
        <v>3718.71</v>
      </c>
      <c r="J561" s="27">
        <v>2595.1</v>
      </c>
      <c r="K561" s="39">
        <v>178</v>
      </c>
      <c r="L561" s="14" t="s">
        <v>1366</v>
      </c>
      <c r="M561" s="27">
        <v>10247458.94</v>
      </c>
      <c r="N561" s="27"/>
      <c r="O561" s="27"/>
      <c r="P561" s="27"/>
      <c r="Q561" s="27">
        <v>10247458.94</v>
      </c>
      <c r="R561" s="67">
        <f t="shared" si="51"/>
        <v>2755.648851348989</v>
      </c>
      <c r="S561" s="67">
        <v>14736.15</v>
      </c>
      <c r="T561" s="14" t="s">
        <v>756</v>
      </c>
      <c r="U561" s="160"/>
    </row>
    <row r="562" spans="1:21" ht="75">
      <c r="A562" s="126">
        <v>120</v>
      </c>
      <c r="B562" s="55" t="s">
        <v>222</v>
      </c>
      <c r="C562" s="21">
        <v>1970</v>
      </c>
      <c r="D562" s="19"/>
      <c r="E562" s="21" t="s">
        <v>733</v>
      </c>
      <c r="F562" s="21">
        <v>5</v>
      </c>
      <c r="G562" s="21">
        <v>8</v>
      </c>
      <c r="H562" s="27">
        <v>7366.3</v>
      </c>
      <c r="I562" s="27">
        <v>7366.3</v>
      </c>
      <c r="J562" s="27">
        <v>4642.9</v>
      </c>
      <c r="K562" s="39">
        <v>371</v>
      </c>
      <c r="L562" s="14" t="s">
        <v>1367</v>
      </c>
      <c r="M562" s="27">
        <v>21489176.46</v>
      </c>
      <c r="N562" s="27"/>
      <c r="O562" s="27"/>
      <c r="P562" s="27"/>
      <c r="Q562" s="27">
        <v>21489176.46</v>
      </c>
      <c r="R562" s="67">
        <f t="shared" si="51"/>
        <v>2917.227978768174</v>
      </c>
      <c r="S562" s="67">
        <v>14736.15</v>
      </c>
      <c r="T562" s="14" t="s">
        <v>756</v>
      </c>
      <c r="U562" s="160"/>
    </row>
    <row r="563" spans="1:21" ht="105">
      <c r="A563" s="126">
        <v>121</v>
      </c>
      <c r="B563" s="184" t="s">
        <v>223</v>
      </c>
      <c r="C563" s="21">
        <v>1964</v>
      </c>
      <c r="D563" s="19"/>
      <c r="E563" s="21" t="s">
        <v>733</v>
      </c>
      <c r="F563" s="21">
        <v>5</v>
      </c>
      <c r="G563" s="21">
        <v>3</v>
      </c>
      <c r="H563" s="27">
        <v>3242.7</v>
      </c>
      <c r="I563" s="27">
        <v>3242.7</v>
      </c>
      <c r="J563" s="27">
        <v>2972.3</v>
      </c>
      <c r="K563" s="39">
        <v>199</v>
      </c>
      <c r="L563" s="14" t="s">
        <v>52</v>
      </c>
      <c r="M563" s="27">
        <v>9501532.55</v>
      </c>
      <c r="N563" s="27"/>
      <c r="O563" s="27"/>
      <c r="P563" s="27"/>
      <c r="Q563" s="27">
        <v>9501532.55</v>
      </c>
      <c r="R563" s="67">
        <f t="shared" si="51"/>
        <v>2930.1299996916155</v>
      </c>
      <c r="S563" s="67">
        <v>14736.15</v>
      </c>
      <c r="T563" s="14" t="s">
        <v>756</v>
      </c>
      <c r="U563" s="160"/>
    </row>
    <row r="564" spans="1:21" ht="105">
      <c r="A564" s="126">
        <v>122</v>
      </c>
      <c r="B564" s="55" t="s">
        <v>224</v>
      </c>
      <c r="C564" s="21">
        <v>1964</v>
      </c>
      <c r="D564" s="19"/>
      <c r="E564" s="21" t="s">
        <v>733</v>
      </c>
      <c r="F564" s="21">
        <v>5</v>
      </c>
      <c r="G564" s="21">
        <v>3</v>
      </c>
      <c r="H564" s="27">
        <v>3233.2</v>
      </c>
      <c r="I564" s="27">
        <v>3238.9</v>
      </c>
      <c r="J564" s="27">
        <v>2792.8</v>
      </c>
      <c r="K564" s="39">
        <v>210</v>
      </c>
      <c r="L564" s="14" t="s">
        <v>53</v>
      </c>
      <c r="M564" s="27">
        <v>9473696.32</v>
      </c>
      <c r="N564" s="27"/>
      <c r="O564" s="27"/>
      <c r="P564" s="27"/>
      <c r="Q564" s="27">
        <v>9473696.32</v>
      </c>
      <c r="R564" s="67">
        <f t="shared" si="51"/>
        <v>2924.973392201056</v>
      </c>
      <c r="S564" s="67">
        <v>14736.15</v>
      </c>
      <c r="T564" s="14" t="s">
        <v>756</v>
      </c>
      <c r="U564" s="160"/>
    </row>
    <row r="565" spans="1:21" ht="75">
      <c r="A565" s="126">
        <v>123</v>
      </c>
      <c r="B565" s="55" t="s">
        <v>225</v>
      </c>
      <c r="C565" s="21">
        <v>1966</v>
      </c>
      <c r="D565" s="19"/>
      <c r="E565" s="21" t="s">
        <v>733</v>
      </c>
      <c r="F565" s="21">
        <v>5</v>
      </c>
      <c r="G565" s="21">
        <v>4</v>
      </c>
      <c r="H565" s="27">
        <v>3099.13</v>
      </c>
      <c r="I565" s="27">
        <v>3099.13</v>
      </c>
      <c r="J565" s="27">
        <v>2016.6</v>
      </c>
      <c r="K565" s="39">
        <v>175</v>
      </c>
      <c r="L565" s="14" t="s">
        <v>54</v>
      </c>
      <c r="M565" s="27">
        <v>8991085.51</v>
      </c>
      <c r="N565" s="27"/>
      <c r="O565" s="27"/>
      <c r="P565" s="27"/>
      <c r="Q565" s="27">
        <v>8991085.51</v>
      </c>
      <c r="R565" s="67">
        <f t="shared" si="51"/>
        <v>2901.164362256504</v>
      </c>
      <c r="S565" s="67">
        <v>14736.15</v>
      </c>
      <c r="T565" s="14" t="s">
        <v>756</v>
      </c>
      <c r="U565" s="160"/>
    </row>
    <row r="566" spans="1:21" ht="15">
      <c r="A566" s="167"/>
      <c r="B566" s="159" t="s">
        <v>1089</v>
      </c>
      <c r="C566" s="14"/>
      <c r="D566" s="14"/>
      <c r="E566" s="14"/>
      <c r="F566" s="14"/>
      <c r="G566" s="14"/>
      <c r="H566" s="28">
        <f>SUM(H553:H565)</f>
        <v>49487.369999999995</v>
      </c>
      <c r="I566" s="28">
        <f>SUM(I553:I565)</f>
        <v>49493.07</v>
      </c>
      <c r="J566" s="28">
        <f>SUM(J553:J565)</f>
        <v>35305.299999999996</v>
      </c>
      <c r="K566" s="233">
        <f>SUM(K553:K565)</f>
        <v>2740</v>
      </c>
      <c r="L566" s="14"/>
      <c r="M566" s="28">
        <f>SUM(M553:M565)</f>
        <v>137414053.94</v>
      </c>
      <c r="N566" s="28"/>
      <c r="O566" s="28"/>
      <c r="P566" s="28"/>
      <c r="Q566" s="28">
        <f>SUM(Q553:Q565)</f>
        <v>137414053.94</v>
      </c>
      <c r="R566" s="68">
        <f t="shared" si="51"/>
        <v>2776.430193964529</v>
      </c>
      <c r="S566" s="67"/>
      <c r="T566" s="169"/>
      <c r="U566" s="173"/>
    </row>
    <row r="567" spans="1:21" ht="14.25">
      <c r="A567" s="275" t="s">
        <v>1499</v>
      </c>
      <c r="B567" s="276"/>
      <c r="C567" s="276"/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6"/>
      <c r="Q567" s="277"/>
      <c r="R567" s="276"/>
      <c r="S567" s="276"/>
      <c r="T567" s="276"/>
      <c r="U567" s="278"/>
    </row>
    <row r="568" spans="1:21" ht="60">
      <c r="A568" s="126">
        <v>124</v>
      </c>
      <c r="B568" s="55" t="s">
        <v>1235</v>
      </c>
      <c r="C568" s="21">
        <v>1969</v>
      </c>
      <c r="D568" s="19"/>
      <c r="E568" s="19" t="s">
        <v>1326</v>
      </c>
      <c r="F568" s="21">
        <v>5</v>
      </c>
      <c r="G568" s="21">
        <v>4</v>
      </c>
      <c r="H568" s="27">
        <v>3771.75</v>
      </c>
      <c r="I568" s="27">
        <v>3491.75</v>
      </c>
      <c r="J568" s="27">
        <v>3318.67</v>
      </c>
      <c r="K568" s="39">
        <v>149</v>
      </c>
      <c r="L568" s="19" t="s">
        <v>272</v>
      </c>
      <c r="M568" s="27">
        <v>2898990.52</v>
      </c>
      <c r="N568" s="27"/>
      <c r="O568" s="27"/>
      <c r="P568" s="27"/>
      <c r="Q568" s="27">
        <v>2898990.52</v>
      </c>
      <c r="R568" s="19">
        <f>M568/I568</f>
        <v>830.24</v>
      </c>
      <c r="S568" s="67">
        <v>14736.15</v>
      </c>
      <c r="T568" s="14" t="s">
        <v>756</v>
      </c>
      <c r="U568" s="160"/>
    </row>
    <row r="569" spans="1:21" ht="60">
      <c r="A569" s="126">
        <v>125</v>
      </c>
      <c r="B569" s="55" t="s">
        <v>1236</v>
      </c>
      <c r="C569" s="21">
        <v>1968</v>
      </c>
      <c r="D569" s="19"/>
      <c r="E569" s="19" t="s">
        <v>733</v>
      </c>
      <c r="F569" s="21">
        <v>5</v>
      </c>
      <c r="G569" s="21">
        <v>4</v>
      </c>
      <c r="H569" s="27">
        <v>3353.09</v>
      </c>
      <c r="I569" s="27">
        <v>3108.85</v>
      </c>
      <c r="J569" s="27">
        <v>2714.89</v>
      </c>
      <c r="K569" s="39">
        <v>128</v>
      </c>
      <c r="L569" s="19" t="s">
        <v>154</v>
      </c>
      <c r="M569" s="27">
        <v>6464915.75</v>
      </c>
      <c r="N569" s="27"/>
      <c r="O569" s="27"/>
      <c r="P569" s="27"/>
      <c r="Q569" s="27">
        <v>6464915.75</v>
      </c>
      <c r="R569" s="19">
        <f aca="true" t="shared" si="52" ref="R569:R574">M569/I569</f>
        <v>2079.5199993566753</v>
      </c>
      <c r="S569" s="67">
        <v>14736.15</v>
      </c>
      <c r="T569" s="14" t="s">
        <v>756</v>
      </c>
      <c r="U569" s="160"/>
    </row>
    <row r="570" spans="1:21" ht="60">
      <c r="A570" s="126">
        <v>126</v>
      </c>
      <c r="B570" s="55" t="s">
        <v>1237</v>
      </c>
      <c r="C570" s="21">
        <v>1966</v>
      </c>
      <c r="D570" s="19"/>
      <c r="E570" s="19" t="s">
        <v>733</v>
      </c>
      <c r="F570" s="21">
        <v>4</v>
      </c>
      <c r="G570" s="21">
        <v>3</v>
      </c>
      <c r="H570" s="27">
        <v>2163.76</v>
      </c>
      <c r="I570" s="27">
        <v>2128.97</v>
      </c>
      <c r="J570" s="27">
        <v>1870.86</v>
      </c>
      <c r="K570" s="39">
        <v>62</v>
      </c>
      <c r="L570" s="19" t="s">
        <v>155</v>
      </c>
      <c r="M570" s="27">
        <v>4427235.69</v>
      </c>
      <c r="N570" s="27"/>
      <c r="O570" s="27"/>
      <c r="P570" s="27"/>
      <c r="Q570" s="27">
        <v>4427235.69</v>
      </c>
      <c r="R570" s="19">
        <f t="shared" si="52"/>
        <v>2079.5199979332733</v>
      </c>
      <c r="S570" s="67">
        <v>14736.15</v>
      </c>
      <c r="T570" s="14" t="s">
        <v>756</v>
      </c>
      <c r="U570" s="160"/>
    </row>
    <row r="571" spans="1:21" ht="60">
      <c r="A571" s="126">
        <v>127</v>
      </c>
      <c r="B571" s="55" t="s">
        <v>151</v>
      </c>
      <c r="C571" s="21">
        <v>1968</v>
      </c>
      <c r="D571" s="19"/>
      <c r="E571" s="19" t="s">
        <v>733</v>
      </c>
      <c r="F571" s="21">
        <v>4</v>
      </c>
      <c r="G571" s="21">
        <v>3</v>
      </c>
      <c r="H571" s="27">
        <v>2148.17</v>
      </c>
      <c r="I571" s="27">
        <v>1986.97</v>
      </c>
      <c r="J571" s="27">
        <v>1278.36</v>
      </c>
      <c r="K571" s="39">
        <v>57</v>
      </c>
      <c r="L571" s="19" t="s">
        <v>1365</v>
      </c>
      <c r="M571" s="27">
        <v>6397783.85</v>
      </c>
      <c r="N571" s="27"/>
      <c r="O571" s="27"/>
      <c r="P571" s="27"/>
      <c r="Q571" s="27">
        <v>6397783.85</v>
      </c>
      <c r="R571" s="19">
        <f t="shared" si="52"/>
        <v>3219.8693739714236</v>
      </c>
      <c r="S571" s="67">
        <v>14736.15</v>
      </c>
      <c r="T571" s="14" t="s">
        <v>756</v>
      </c>
      <c r="U571" s="160"/>
    </row>
    <row r="572" spans="1:21" ht="60">
      <c r="A572" s="126">
        <v>128</v>
      </c>
      <c r="B572" s="55" t="s">
        <v>152</v>
      </c>
      <c r="C572" s="21">
        <v>1969</v>
      </c>
      <c r="D572" s="19"/>
      <c r="E572" s="19" t="s">
        <v>733</v>
      </c>
      <c r="F572" s="21">
        <v>5</v>
      </c>
      <c r="G572" s="21">
        <v>4</v>
      </c>
      <c r="H572" s="27">
        <v>3454.24</v>
      </c>
      <c r="I572" s="27">
        <v>3183.54</v>
      </c>
      <c r="J572" s="27">
        <v>2499.24</v>
      </c>
      <c r="K572" s="39">
        <v>68</v>
      </c>
      <c r="L572" s="19" t="s">
        <v>1384</v>
      </c>
      <c r="M572" s="27">
        <v>2643102.25</v>
      </c>
      <c r="N572" s="27"/>
      <c r="O572" s="27"/>
      <c r="P572" s="27"/>
      <c r="Q572" s="27">
        <v>2643102.25</v>
      </c>
      <c r="R572" s="19">
        <f t="shared" si="52"/>
        <v>830.2400001256462</v>
      </c>
      <c r="S572" s="67">
        <v>14736.15</v>
      </c>
      <c r="T572" s="14" t="s">
        <v>756</v>
      </c>
      <c r="U572" s="160"/>
    </row>
    <row r="573" spans="1:21" ht="45">
      <c r="A573" s="126">
        <v>129</v>
      </c>
      <c r="B573" s="55" t="s">
        <v>153</v>
      </c>
      <c r="C573" s="21">
        <v>1958</v>
      </c>
      <c r="D573" s="19"/>
      <c r="E573" s="19" t="s">
        <v>733</v>
      </c>
      <c r="F573" s="21">
        <v>2</v>
      </c>
      <c r="G573" s="21">
        <v>1</v>
      </c>
      <c r="H573" s="27">
        <v>300.07</v>
      </c>
      <c r="I573" s="27">
        <v>276.54</v>
      </c>
      <c r="J573" s="27">
        <v>238.81</v>
      </c>
      <c r="K573" s="39">
        <v>12</v>
      </c>
      <c r="L573" s="19" t="s">
        <v>1481</v>
      </c>
      <c r="M573" s="27">
        <v>447718.26</v>
      </c>
      <c r="N573" s="27"/>
      <c r="O573" s="27"/>
      <c r="P573" s="27"/>
      <c r="Q573" s="27">
        <v>447718.26</v>
      </c>
      <c r="R573" s="19">
        <f t="shared" si="52"/>
        <v>1619</v>
      </c>
      <c r="S573" s="67">
        <v>14736.15</v>
      </c>
      <c r="T573" s="14" t="s">
        <v>756</v>
      </c>
      <c r="U573" s="160"/>
    </row>
    <row r="574" spans="1:21" ht="45">
      <c r="A574" s="126">
        <v>130</v>
      </c>
      <c r="B574" s="55" t="s">
        <v>1498</v>
      </c>
      <c r="C574" s="21">
        <v>1964</v>
      </c>
      <c r="D574" s="19"/>
      <c r="E574" s="19" t="s">
        <v>733</v>
      </c>
      <c r="F574" s="21">
        <v>4</v>
      </c>
      <c r="G574" s="21">
        <v>3</v>
      </c>
      <c r="H574" s="27">
        <v>2132.41</v>
      </c>
      <c r="I574" s="27">
        <v>1976.09</v>
      </c>
      <c r="J574" s="27">
        <v>1689.79</v>
      </c>
      <c r="K574" s="39">
        <v>81</v>
      </c>
      <c r="L574" s="19" t="s">
        <v>743</v>
      </c>
      <c r="M574" s="27">
        <v>1042644.37</v>
      </c>
      <c r="N574" s="27"/>
      <c r="O574" s="27"/>
      <c r="P574" s="27"/>
      <c r="Q574" s="27">
        <v>1042644.37</v>
      </c>
      <c r="R574" s="19">
        <f t="shared" si="52"/>
        <v>527.6300016699645</v>
      </c>
      <c r="S574" s="67">
        <v>14736.15</v>
      </c>
      <c r="T574" s="14" t="s">
        <v>756</v>
      </c>
      <c r="U574" s="160"/>
    </row>
    <row r="575" spans="1:21" ht="15">
      <c r="A575" s="126"/>
      <c r="B575" s="159" t="s">
        <v>1153</v>
      </c>
      <c r="C575" s="106"/>
      <c r="D575" s="106"/>
      <c r="E575" s="107"/>
      <c r="F575" s="106"/>
      <c r="G575" s="106"/>
      <c r="H575" s="93">
        <f>SUM(H568:H574)</f>
        <v>17323.489999999998</v>
      </c>
      <c r="I575" s="93">
        <f>SUM(I568:I574)</f>
        <v>16152.71</v>
      </c>
      <c r="J575" s="93">
        <f>SUM(J568:J574)</f>
        <v>13610.619999999999</v>
      </c>
      <c r="K575" s="228">
        <f>SUM(K568:K574)</f>
        <v>557</v>
      </c>
      <c r="L575" s="14"/>
      <c r="M575" s="28">
        <f>SUM(M568:M574)</f>
        <v>24322390.690000005</v>
      </c>
      <c r="N575" s="28"/>
      <c r="O575" s="28"/>
      <c r="P575" s="28"/>
      <c r="Q575" s="28">
        <f>SUM(Q568:Q574)</f>
        <v>24322390.690000005</v>
      </c>
      <c r="R575" s="20">
        <f>M575/I575</f>
        <v>1505.7777109847207</v>
      </c>
      <c r="S575" s="67"/>
      <c r="T575" s="169"/>
      <c r="U575" s="173"/>
    </row>
    <row r="576" spans="1:21" ht="14.25">
      <c r="A576" s="275" t="s">
        <v>769</v>
      </c>
      <c r="B576" s="276"/>
      <c r="C576" s="276"/>
      <c r="D576" s="276"/>
      <c r="E576" s="276"/>
      <c r="F576" s="276"/>
      <c r="G576" s="276"/>
      <c r="H576" s="276"/>
      <c r="I576" s="276"/>
      <c r="J576" s="276"/>
      <c r="K576" s="276"/>
      <c r="L576" s="276"/>
      <c r="M576" s="276"/>
      <c r="N576" s="276"/>
      <c r="O576" s="276"/>
      <c r="P576" s="276"/>
      <c r="Q576" s="277"/>
      <c r="R576" s="276"/>
      <c r="S576" s="276"/>
      <c r="T576" s="276"/>
      <c r="U576" s="278"/>
    </row>
    <row r="577" spans="1:21" ht="120">
      <c r="A577" s="126">
        <v>131</v>
      </c>
      <c r="B577" s="77" t="s">
        <v>690</v>
      </c>
      <c r="C577" s="14">
        <v>1967</v>
      </c>
      <c r="D577" s="14"/>
      <c r="E577" s="21" t="s">
        <v>733</v>
      </c>
      <c r="F577" s="14" t="s">
        <v>1485</v>
      </c>
      <c r="G577" s="14">
        <v>3</v>
      </c>
      <c r="H577" s="27">
        <v>1676.8</v>
      </c>
      <c r="I577" s="27">
        <v>1493.3</v>
      </c>
      <c r="J577" s="27">
        <v>1203.5</v>
      </c>
      <c r="K577" s="39">
        <v>46</v>
      </c>
      <c r="L577" s="14" t="s">
        <v>1507</v>
      </c>
      <c r="M577" s="37">
        <f>N577+O577+P577+Q577</f>
        <v>4689157.3</v>
      </c>
      <c r="N577" s="37"/>
      <c r="O577" s="37"/>
      <c r="P577" s="37"/>
      <c r="Q577" s="37">
        <v>4689157.3</v>
      </c>
      <c r="R577" s="27">
        <f aca="true" t="shared" si="53" ref="R577:R640">M577/I577</f>
        <v>3140.1307841692897</v>
      </c>
      <c r="S577" s="19">
        <v>14736.15</v>
      </c>
      <c r="T577" s="14" t="s">
        <v>756</v>
      </c>
      <c r="U577" s="160"/>
    </row>
    <row r="578" spans="1:21" ht="135">
      <c r="A578" s="126">
        <v>132</v>
      </c>
      <c r="B578" s="77" t="s">
        <v>691</v>
      </c>
      <c r="C578" s="14">
        <v>1963</v>
      </c>
      <c r="D578" s="14"/>
      <c r="E578" s="21" t="s">
        <v>733</v>
      </c>
      <c r="F578" s="14" t="s">
        <v>1485</v>
      </c>
      <c r="G578" s="14">
        <v>2</v>
      </c>
      <c r="H578" s="27">
        <v>1398.6</v>
      </c>
      <c r="I578" s="27">
        <v>1250.6</v>
      </c>
      <c r="J578" s="27">
        <v>1250.6</v>
      </c>
      <c r="K578" s="39">
        <v>56</v>
      </c>
      <c r="L578" s="14" t="s">
        <v>1340</v>
      </c>
      <c r="M578" s="37">
        <f aca="true" t="shared" si="54" ref="M578:M641">N578+O578+P578+Q578</f>
        <v>4474109.03</v>
      </c>
      <c r="N578" s="37"/>
      <c r="O578" s="37"/>
      <c r="P578" s="37"/>
      <c r="Q578" s="37">
        <v>4474109.03</v>
      </c>
      <c r="R578" s="27">
        <f t="shared" si="53"/>
        <v>3577.5699904046064</v>
      </c>
      <c r="S578" s="19">
        <v>14736.15</v>
      </c>
      <c r="T578" s="14" t="s">
        <v>756</v>
      </c>
      <c r="U578" s="160"/>
    </row>
    <row r="579" spans="1:21" ht="45">
      <c r="A579" s="126">
        <v>133</v>
      </c>
      <c r="B579" s="77" t="s">
        <v>692</v>
      </c>
      <c r="C579" s="14">
        <v>1972</v>
      </c>
      <c r="D579" s="14">
        <v>2009</v>
      </c>
      <c r="E579" s="21" t="s">
        <v>733</v>
      </c>
      <c r="F579" s="14" t="s">
        <v>1486</v>
      </c>
      <c r="G579" s="14">
        <v>1</v>
      </c>
      <c r="H579" s="27">
        <v>1622.84</v>
      </c>
      <c r="I579" s="27">
        <v>1469.84</v>
      </c>
      <c r="J579" s="27">
        <v>1410.24</v>
      </c>
      <c r="K579" s="39">
        <v>60</v>
      </c>
      <c r="L579" s="14" t="s">
        <v>1328</v>
      </c>
      <c r="M579" s="37">
        <f t="shared" si="54"/>
        <v>1376136.63</v>
      </c>
      <c r="N579" s="37"/>
      <c r="O579" s="37"/>
      <c r="P579" s="37"/>
      <c r="Q579" s="37">
        <v>1376136.63</v>
      </c>
      <c r="R579" s="27">
        <f t="shared" si="53"/>
        <v>936.2492720296086</v>
      </c>
      <c r="S579" s="19">
        <v>14736.15</v>
      </c>
      <c r="T579" s="14" t="s">
        <v>756</v>
      </c>
      <c r="U579" s="160"/>
    </row>
    <row r="580" spans="1:21" ht="180">
      <c r="A580" s="126">
        <v>134</v>
      </c>
      <c r="B580" s="77" t="s">
        <v>693</v>
      </c>
      <c r="C580" s="14">
        <v>1973</v>
      </c>
      <c r="D580" s="14"/>
      <c r="E580" s="21" t="s">
        <v>733</v>
      </c>
      <c r="F580" s="14" t="s">
        <v>1486</v>
      </c>
      <c r="G580" s="14">
        <v>1</v>
      </c>
      <c r="H580" s="27">
        <v>1728.1</v>
      </c>
      <c r="I580" s="27">
        <v>1525.1</v>
      </c>
      <c r="J580" s="27">
        <v>1525.1</v>
      </c>
      <c r="K580" s="39">
        <v>59</v>
      </c>
      <c r="L580" s="14" t="s">
        <v>1341</v>
      </c>
      <c r="M580" s="37">
        <f t="shared" si="54"/>
        <v>4912468.26</v>
      </c>
      <c r="N580" s="37"/>
      <c r="O580" s="37"/>
      <c r="P580" s="37"/>
      <c r="Q580" s="37">
        <v>4912468.26</v>
      </c>
      <c r="R580" s="27">
        <f t="shared" si="53"/>
        <v>3221.079443970887</v>
      </c>
      <c r="S580" s="19">
        <v>14736.15</v>
      </c>
      <c r="T580" s="14" t="s">
        <v>756</v>
      </c>
      <c r="U580" s="160"/>
    </row>
    <row r="581" spans="1:21" ht="45">
      <c r="A581" s="126">
        <v>135</v>
      </c>
      <c r="B581" s="77" t="s">
        <v>694</v>
      </c>
      <c r="C581" s="14">
        <v>1960</v>
      </c>
      <c r="D581" s="14"/>
      <c r="E581" s="21" t="s">
        <v>733</v>
      </c>
      <c r="F581" s="14" t="s">
        <v>1491</v>
      </c>
      <c r="G581" s="14">
        <v>1</v>
      </c>
      <c r="H581" s="27">
        <v>275.6</v>
      </c>
      <c r="I581" s="27">
        <v>275.6</v>
      </c>
      <c r="J581" s="27">
        <v>100.9</v>
      </c>
      <c r="K581" s="39">
        <v>18</v>
      </c>
      <c r="L581" s="14" t="s">
        <v>743</v>
      </c>
      <c r="M581" s="37">
        <f t="shared" si="54"/>
        <v>145414.83</v>
      </c>
      <c r="N581" s="37"/>
      <c r="O581" s="37"/>
      <c r="P581" s="37"/>
      <c r="Q581" s="37">
        <v>145414.83</v>
      </c>
      <c r="R581" s="27">
        <f t="shared" si="53"/>
        <v>527.6300072568939</v>
      </c>
      <c r="S581" s="19">
        <v>14736.15</v>
      </c>
      <c r="T581" s="14" t="s">
        <v>756</v>
      </c>
      <c r="U581" s="160"/>
    </row>
    <row r="582" spans="1:21" ht="45">
      <c r="A582" s="126">
        <v>136</v>
      </c>
      <c r="B582" s="77" t="s">
        <v>695</v>
      </c>
      <c r="C582" s="14">
        <v>1964</v>
      </c>
      <c r="D582" s="14"/>
      <c r="E582" s="21" t="s">
        <v>733</v>
      </c>
      <c r="F582" s="14" t="s">
        <v>1486</v>
      </c>
      <c r="G582" s="14">
        <v>4</v>
      </c>
      <c r="H582" s="27">
        <v>3428.1</v>
      </c>
      <c r="I582" s="27">
        <v>3128.1</v>
      </c>
      <c r="J582" s="27">
        <v>2970.1</v>
      </c>
      <c r="K582" s="39">
        <v>161</v>
      </c>
      <c r="L582" s="14" t="s">
        <v>1329</v>
      </c>
      <c r="M582" s="37">
        <f t="shared" si="54"/>
        <v>3031190.4</v>
      </c>
      <c r="N582" s="37"/>
      <c r="O582" s="37"/>
      <c r="P582" s="37"/>
      <c r="Q582" s="37">
        <v>3031190.4</v>
      </c>
      <c r="R582" s="27">
        <f t="shared" si="53"/>
        <v>969.0196604967872</v>
      </c>
      <c r="S582" s="19">
        <v>14736.15</v>
      </c>
      <c r="T582" s="14" t="s">
        <v>756</v>
      </c>
      <c r="U582" s="160"/>
    </row>
    <row r="583" spans="1:21" ht="120">
      <c r="A583" s="126">
        <v>137</v>
      </c>
      <c r="B583" s="77" t="s">
        <v>696</v>
      </c>
      <c r="C583" s="14">
        <v>1962</v>
      </c>
      <c r="D583" s="14"/>
      <c r="E583" s="21" t="s">
        <v>733</v>
      </c>
      <c r="F583" s="14" t="s">
        <v>1486</v>
      </c>
      <c r="G583" s="14">
        <v>3</v>
      </c>
      <c r="H583" s="27">
        <v>3174.49</v>
      </c>
      <c r="I583" s="27">
        <v>2949.46</v>
      </c>
      <c r="J583" s="27">
        <v>2526.38</v>
      </c>
      <c r="K583" s="39">
        <v>218</v>
      </c>
      <c r="L583" s="14" t="s">
        <v>1342</v>
      </c>
      <c r="M583" s="37">
        <f t="shared" si="54"/>
        <v>7522506.74</v>
      </c>
      <c r="N583" s="37"/>
      <c r="O583" s="37"/>
      <c r="P583" s="37"/>
      <c r="Q583" s="37">
        <v>7522506.74</v>
      </c>
      <c r="R583" s="27">
        <f t="shared" si="53"/>
        <v>2550.469150285137</v>
      </c>
      <c r="S583" s="19">
        <v>14736.15</v>
      </c>
      <c r="T583" s="14" t="s">
        <v>756</v>
      </c>
      <c r="U583" s="160"/>
    </row>
    <row r="584" spans="1:21" ht="90">
      <c r="A584" s="126">
        <v>138</v>
      </c>
      <c r="B584" s="77" t="s">
        <v>1238</v>
      </c>
      <c r="C584" s="14">
        <v>1972</v>
      </c>
      <c r="D584" s="14">
        <v>2012</v>
      </c>
      <c r="E584" s="21" t="s">
        <v>733</v>
      </c>
      <c r="F584" s="14" t="s">
        <v>1490</v>
      </c>
      <c r="G584" s="14">
        <v>2</v>
      </c>
      <c r="H584" s="27">
        <v>7841.81</v>
      </c>
      <c r="I584" s="27">
        <v>6683.81</v>
      </c>
      <c r="J584" s="27">
        <v>6346.81</v>
      </c>
      <c r="K584" s="39">
        <v>432</v>
      </c>
      <c r="L584" s="14" t="s">
        <v>1057</v>
      </c>
      <c r="M584" s="37">
        <f t="shared" si="54"/>
        <v>17113293.96</v>
      </c>
      <c r="N584" s="37"/>
      <c r="O584" s="37"/>
      <c r="P584" s="37"/>
      <c r="Q584" s="37">
        <v>17113293.96</v>
      </c>
      <c r="R584" s="27">
        <f t="shared" si="53"/>
        <v>2560.409999685808</v>
      </c>
      <c r="S584" s="19">
        <v>14736.15</v>
      </c>
      <c r="T584" s="14" t="s">
        <v>756</v>
      </c>
      <c r="U584" s="160"/>
    </row>
    <row r="585" spans="1:21" ht="180">
      <c r="A585" s="126">
        <v>139</v>
      </c>
      <c r="B585" s="77" t="s">
        <v>1239</v>
      </c>
      <c r="C585" s="14">
        <v>1974</v>
      </c>
      <c r="D585" s="14">
        <v>2013</v>
      </c>
      <c r="E585" s="21" t="s">
        <v>733</v>
      </c>
      <c r="F585" s="14" t="s">
        <v>1490</v>
      </c>
      <c r="G585" s="14">
        <v>1</v>
      </c>
      <c r="H585" s="27">
        <v>3434.07</v>
      </c>
      <c r="I585" s="27">
        <v>2671.87</v>
      </c>
      <c r="J585" s="27">
        <v>2547.53</v>
      </c>
      <c r="K585" s="39">
        <v>160</v>
      </c>
      <c r="L585" s="14" t="s">
        <v>977</v>
      </c>
      <c r="M585" s="37">
        <f t="shared" si="54"/>
        <v>8272653.44</v>
      </c>
      <c r="N585" s="37"/>
      <c r="O585" s="37"/>
      <c r="P585" s="37"/>
      <c r="Q585" s="37">
        <v>8272653.44</v>
      </c>
      <c r="R585" s="27">
        <f t="shared" si="53"/>
        <v>3096.203572778616</v>
      </c>
      <c r="S585" s="19">
        <v>14736.15</v>
      </c>
      <c r="T585" s="14" t="s">
        <v>756</v>
      </c>
      <c r="U585" s="160"/>
    </row>
    <row r="586" spans="1:21" ht="270">
      <c r="A586" s="126">
        <v>140</v>
      </c>
      <c r="B586" s="77" t="s">
        <v>1240</v>
      </c>
      <c r="C586" s="14">
        <v>1975</v>
      </c>
      <c r="D586" s="14"/>
      <c r="E586" s="14" t="s">
        <v>1326</v>
      </c>
      <c r="F586" s="14" t="s">
        <v>1490</v>
      </c>
      <c r="G586" s="14">
        <v>6</v>
      </c>
      <c r="H586" s="27">
        <v>13150.1</v>
      </c>
      <c r="I586" s="27">
        <v>11680.1</v>
      </c>
      <c r="J586" s="27">
        <v>11072.7</v>
      </c>
      <c r="K586" s="39">
        <v>570</v>
      </c>
      <c r="L586" s="14" t="s">
        <v>1049</v>
      </c>
      <c r="M586" s="37">
        <f t="shared" si="54"/>
        <v>22858073.48</v>
      </c>
      <c r="N586" s="37"/>
      <c r="O586" s="37"/>
      <c r="P586" s="37"/>
      <c r="Q586" s="37">
        <v>22858073.48</v>
      </c>
      <c r="R586" s="27">
        <f t="shared" si="53"/>
        <v>1957.0100838177755</v>
      </c>
      <c r="S586" s="19">
        <v>14736.15</v>
      </c>
      <c r="T586" s="14" t="s">
        <v>756</v>
      </c>
      <c r="U586" s="160"/>
    </row>
    <row r="587" spans="1:21" ht="165">
      <c r="A587" s="126">
        <v>141</v>
      </c>
      <c r="B587" s="77" t="s">
        <v>313</v>
      </c>
      <c r="C587" s="14">
        <v>1979</v>
      </c>
      <c r="D587" s="14">
        <v>2005</v>
      </c>
      <c r="E587" s="14" t="s">
        <v>1326</v>
      </c>
      <c r="F587" s="14" t="s">
        <v>1486</v>
      </c>
      <c r="G587" s="14">
        <v>6</v>
      </c>
      <c r="H587" s="27">
        <v>5078.2</v>
      </c>
      <c r="I587" s="27">
        <v>4544.2</v>
      </c>
      <c r="J587" s="27">
        <v>4118.1</v>
      </c>
      <c r="K587" s="39">
        <v>262</v>
      </c>
      <c r="L587" s="14" t="s">
        <v>315</v>
      </c>
      <c r="M587" s="37">
        <f t="shared" si="54"/>
        <v>7289217.95</v>
      </c>
      <c r="N587" s="37"/>
      <c r="O587" s="37"/>
      <c r="P587" s="37"/>
      <c r="Q587" s="37">
        <v>7289217.95</v>
      </c>
      <c r="R587" s="27">
        <f t="shared" si="53"/>
        <v>1604.0706725056116</v>
      </c>
      <c r="S587" s="19">
        <v>14736.15</v>
      </c>
      <c r="T587" s="14" t="s">
        <v>756</v>
      </c>
      <c r="U587" s="160"/>
    </row>
    <row r="588" spans="1:21" ht="180">
      <c r="A588" s="126">
        <v>142</v>
      </c>
      <c r="B588" s="77" t="s">
        <v>314</v>
      </c>
      <c r="C588" s="14">
        <v>1979</v>
      </c>
      <c r="D588" s="14"/>
      <c r="E588" s="14" t="s">
        <v>733</v>
      </c>
      <c r="F588" s="14" t="s">
        <v>1486</v>
      </c>
      <c r="G588" s="14">
        <v>1</v>
      </c>
      <c r="H588" s="27">
        <v>4293.48</v>
      </c>
      <c r="I588" s="27">
        <v>4180.29</v>
      </c>
      <c r="J588" s="27">
        <v>4064.01</v>
      </c>
      <c r="K588" s="39">
        <v>183</v>
      </c>
      <c r="L588" s="14" t="s">
        <v>97</v>
      </c>
      <c r="M588" s="37">
        <f t="shared" si="54"/>
        <v>12692520.14</v>
      </c>
      <c r="N588" s="37"/>
      <c r="O588" s="37"/>
      <c r="P588" s="37"/>
      <c r="Q588" s="37">
        <v>12692520.14</v>
      </c>
      <c r="R588" s="27">
        <f t="shared" si="53"/>
        <v>3036.27742094448</v>
      </c>
      <c r="S588" s="19">
        <v>14736.15</v>
      </c>
      <c r="T588" s="14" t="s">
        <v>756</v>
      </c>
      <c r="U588" s="160"/>
    </row>
    <row r="589" spans="1:21" ht="45">
      <c r="A589" s="126">
        <v>143</v>
      </c>
      <c r="B589" s="77" t="s">
        <v>38</v>
      </c>
      <c r="C589" s="14">
        <v>1976</v>
      </c>
      <c r="D589" s="14">
        <v>2015</v>
      </c>
      <c r="E589" s="21" t="s">
        <v>733</v>
      </c>
      <c r="F589" s="14" t="s">
        <v>1490</v>
      </c>
      <c r="G589" s="14">
        <v>1</v>
      </c>
      <c r="H589" s="27">
        <v>6100.52</v>
      </c>
      <c r="I589" s="27">
        <v>5544.87</v>
      </c>
      <c r="J589" s="27">
        <v>4921.27</v>
      </c>
      <c r="K589" s="39">
        <v>390</v>
      </c>
      <c r="L589" s="14" t="s">
        <v>1329</v>
      </c>
      <c r="M589" s="37">
        <f t="shared" si="54"/>
        <v>4931349</v>
      </c>
      <c r="N589" s="37"/>
      <c r="O589" s="37"/>
      <c r="P589" s="37"/>
      <c r="Q589" s="37">
        <v>4931349</v>
      </c>
      <c r="R589" s="27">
        <f t="shared" si="53"/>
        <v>889.3534023340493</v>
      </c>
      <c r="S589" s="19">
        <v>14736.15</v>
      </c>
      <c r="T589" s="14" t="s">
        <v>756</v>
      </c>
      <c r="U589" s="160"/>
    </row>
    <row r="590" spans="1:21" ht="90">
      <c r="A590" s="126">
        <v>144</v>
      </c>
      <c r="B590" s="77" t="s">
        <v>39</v>
      </c>
      <c r="C590" s="14">
        <v>1979</v>
      </c>
      <c r="D590" s="14"/>
      <c r="E590" s="21" t="s">
        <v>733</v>
      </c>
      <c r="F590" s="14" t="s">
        <v>1486</v>
      </c>
      <c r="G590" s="14">
        <v>2</v>
      </c>
      <c r="H590" s="27">
        <v>4158.32</v>
      </c>
      <c r="I590" s="27">
        <v>3693.9</v>
      </c>
      <c r="J590" s="27">
        <v>3385.1</v>
      </c>
      <c r="K590" s="39">
        <v>294</v>
      </c>
      <c r="L590" s="14" t="s">
        <v>98</v>
      </c>
      <c r="M590" s="37">
        <f t="shared" si="54"/>
        <v>5595540.88</v>
      </c>
      <c r="N590" s="37"/>
      <c r="O590" s="37"/>
      <c r="P590" s="37"/>
      <c r="Q590" s="37">
        <v>5595540.88</v>
      </c>
      <c r="R590" s="27">
        <f t="shared" si="53"/>
        <v>1514.8057283629767</v>
      </c>
      <c r="S590" s="19">
        <v>14736.15</v>
      </c>
      <c r="T590" s="14" t="s">
        <v>756</v>
      </c>
      <c r="U590" s="160"/>
    </row>
    <row r="591" spans="1:21" ht="120">
      <c r="A591" s="126">
        <v>145</v>
      </c>
      <c r="B591" s="77" t="s">
        <v>40</v>
      </c>
      <c r="C591" s="14">
        <v>1961</v>
      </c>
      <c r="D591" s="14"/>
      <c r="E591" s="21" t="s">
        <v>733</v>
      </c>
      <c r="F591" s="14" t="s">
        <v>1486</v>
      </c>
      <c r="G591" s="14">
        <v>4</v>
      </c>
      <c r="H591" s="27">
        <v>3576.22</v>
      </c>
      <c r="I591" s="27">
        <v>3270.22</v>
      </c>
      <c r="J591" s="27">
        <v>3153.62</v>
      </c>
      <c r="K591" s="39">
        <v>168</v>
      </c>
      <c r="L591" s="14" t="s">
        <v>687</v>
      </c>
      <c r="M591" s="37">
        <f t="shared" si="54"/>
        <v>8900318.78</v>
      </c>
      <c r="N591" s="37"/>
      <c r="O591" s="37"/>
      <c r="P591" s="37"/>
      <c r="Q591" s="37">
        <v>8900318.78</v>
      </c>
      <c r="R591" s="27">
        <f t="shared" si="53"/>
        <v>2721.6269180666745</v>
      </c>
      <c r="S591" s="19">
        <v>14736.15</v>
      </c>
      <c r="T591" s="14" t="s">
        <v>756</v>
      </c>
      <c r="U591" s="160"/>
    </row>
    <row r="592" spans="1:21" ht="90">
      <c r="A592" s="126">
        <v>146</v>
      </c>
      <c r="B592" s="77" t="s">
        <v>41</v>
      </c>
      <c r="C592" s="14">
        <v>1962</v>
      </c>
      <c r="D592" s="14"/>
      <c r="E592" s="21" t="s">
        <v>733</v>
      </c>
      <c r="F592" s="14" t="s">
        <v>1485</v>
      </c>
      <c r="G592" s="14">
        <v>2</v>
      </c>
      <c r="H592" s="27">
        <v>1376.7</v>
      </c>
      <c r="I592" s="27">
        <v>1279.7</v>
      </c>
      <c r="J592" s="27">
        <v>1279.7</v>
      </c>
      <c r="K592" s="39">
        <v>61</v>
      </c>
      <c r="L592" s="14" t="s">
        <v>316</v>
      </c>
      <c r="M592" s="37">
        <f t="shared" si="54"/>
        <v>3809500.54</v>
      </c>
      <c r="N592" s="37"/>
      <c r="O592" s="37"/>
      <c r="P592" s="37"/>
      <c r="Q592" s="37">
        <v>3809500.54</v>
      </c>
      <c r="R592" s="27">
        <f t="shared" si="53"/>
        <v>2976.870000781433</v>
      </c>
      <c r="S592" s="19">
        <v>14736.15</v>
      </c>
      <c r="T592" s="14" t="s">
        <v>756</v>
      </c>
      <c r="U592" s="160"/>
    </row>
    <row r="593" spans="1:21" ht="60">
      <c r="A593" s="126">
        <v>147</v>
      </c>
      <c r="B593" s="77" t="s">
        <v>42</v>
      </c>
      <c r="C593" s="14">
        <v>1962</v>
      </c>
      <c r="D593" s="14"/>
      <c r="E593" s="21" t="s">
        <v>733</v>
      </c>
      <c r="F593" s="14" t="s">
        <v>1485</v>
      </c>
      <c r="G593" s="14">
        <v>3</v>
      </c>
      <c r="H593" s="27">
        <v>2348.8</v>
      </c>
      <c r="I593" s="27">
        <v>2096.8</v>
      </c>
      <c r="J593" s="27">
        <v>1984.7</v>
      </c>
      <c r="K593" s="39">
        <v>62</v>
      </c>
      <c r="L593" s="14" t="s">
        <v>1344</v>
      </c>
      <c r="M593" s="37">
        <f t="shared" si="54"/>
        <v>4202790.68</v>
      </c>
      <c r="N593" s="37"/>
      <c r="O593" s="37"/>
      <c r="P593" s="37"/>
      <c r="Q593" s="37">
        <v>4202790.68</v>
      </c>
      <c r="R593" s="27">
        <f t="shared" si="53"/>
        <v>2004.383193437619</v>
      </c>
      <c r="S593" s="19">
        <v>14736.15</v>
      </c>
      <c r="T593" s="14" t="s">
        <v>756</v>
      </c>
      <c r="U593" s="160"/>
    </row>
    <row r="594" spans="1:21" ht="45">
      <c r="A594" s="126">
        <v>148</v>
      </c>
      <c r="B594" s="77" t="s">
        <v>43</v>
      </c>
      <c r="C594" s="14">
        <v>1962</v>
      </c>
      <c r="D594" s="14"/>
      <c r="E594" s="21" t="s">
        <v>733</v>
      </c>
      <c r="F594" s="14" t="s">
        <v>1486</v>
      </c>
      <c r="G594" s="14">
        <v>3</v>
      </c>
      <c r="H594" s="27">
        <v>2959.89</v>
      </c>
      <c r="I594" s="27">
        <v>2750.89</v>
      </c>
      <c r="J594" s="27">
        <v>2346.55</v>
      </c>
      <c r="K594" s="39">
        <v>136</v>
      </c>
      <c r="L594" s="14" t="s">
        <v>1329</v>
      </c>
      <c r="M594" s="37">
        <f t="shared" si="54"/>
        <v>2459695.1999999997</v>
      </c>
      <c r="N594" s="37"/>
      <c r="O594" s="37"/>
      <c r="P594" s="37"/>
      <c r="Q594" s="37">
        <v>2459695.1999999997</v>
      </c>
      <c r="R594" s="27">
        <f t="shared" si="53"/>
        <v>894.1452402676952</v>
      </c>
      <c r="S594" s="19">
        <v>14736.15</v>
      </c>
      <c r="T594" s="14" t="s">
        <v>756</v>
      </c>
      <c r="U594" s="160"/>
    </row>
    <row r="595" spans="1:21" ht="180">
      <c r="A595" s="126">
        <v>149</v>
      </c>
      <c r="B595" s="77" t="s">
        <v>44</v>
      </c>
      <c r="C595" s="14">
        <v>1962</v>
      </c>
      <c r="D595" s="14"/>
      <c r="E595" s="21" t="s">
        <v>733</v>
      </c>
      <c r="F595" s="14" t="s">
        <v>1486</v>
      </c>
      <c r="G595" s="14">
        <v>3</v>
      </c>
      <c r="H595" s="27">
        <v>2390</v>
      </c>
      <c r="I595" s="27">
        <v>2157.5</v>
      </c>
      <c r="J595" s="27">
        <v>1997.2</v>
      </c>
      <c r="K595" s="39">
        <v>118</v>
      </c>
      <c r="L595" s="14" t="s">
        <v>1345</v>
      </c>
      <c r="M595" s="37">
        <f t="shared" si="54"/>
        <v>6765482.48</v>
      </c>
      <c r="N595" s="37"/>
      <c r="O595" s="37"/>
      <c r="P595" s="37"/>
      <c r="Q595" s="37">
        <v>6765482.48</v>
      </c>
      <c r="R595" s="27">
        <f t="shared" si="53"/>
        <v>3135.797209733488</v>
      </c>
      <c r="S595" s="19">
        <v>14736.15</v>
      </c>
      <c r="T595" s="14" t="s">
        <v>756</v>
      </c>
      <c r="U595" s="160"/>
    </row>
    <row r="596" spans="1:21" ht="45">
      <c r="A596" s="126">
        <v>150</v>
      </c>
      <c r="B596" s="77" t="s">
        <v>991</v>
      </c>
      <c r="C596" s="14">
        <v>1964</v>
      </c>
      <c r="D596" s="14"/>
      <c r="E596" s="21" t="s">
        <v>733</v>
      </c>
      <c r="F596" s="14" t="s">
        <v>1486</v>
      </c>
      <c r="G596" s="14">
        <v>3</v>
      </c>
      <c r="H596" s="27">
        <v>2692.9</v>
      </c>
      <c r="I596" s="27">
        <v>2467.9</v>
      </c>
      <c r="J596" s="27">
        <v>2212.8</v>
      </c>
      <c r="K596" s="39">
        <v>138</v>
      </c>
      <c r="L596" s="14" t="s">
        <v>1329</v>
      </c>
      <c r="M596" s="37">
        <f t="shared" si="54"/>
        <v>2401790.4</v>
      </c>
      <c r="N596" s="37"/>
      <c r="O596" s="37"/>
      <c r="P596" s="37"/>
      <c r="Q596" s="37">
        <v>2401790.4</v>
      </c>
      <c r="R596" s="27">
        <f t="shared" si="53"/>
        <v>973.2122047084565</v>
      </c>
      <c r="S596" s="19">
        <v>14736.15</v>
      </c>
      <c r="T596" s="14" t="s">
        <v>756</v>
      </c>
      <c r="U596" s="160"/>
    </row>
    <row r="597" spans="1:21" ht="120">
      <c r="A597" s="126">
        <v>151</v>
      </c>
      <c r="B597" s="77" t="s">
        <v>1343</v>
      </c>
      <c r="C597" s="14">
        <v>1978</v>
      </c>
      <c r="D597" s="14">
        <v>2013</v>
      </c>
      <c r="E597" s="14" t="s">
        <v>1326</v>
      </c>
      <c r="F597" s="14" t="s">
        <v>1490</v>
      </c>
      <c r="G597" s="14">
        <v>5</v>
      </c>
      <c r="H597" s="27">
        <v>11025.58</v>
      </c>
      <c r="I597" s="27">
        <v>9788.02</v>
      </c>
      <c r="J597" s="27">
        <v>9087.98</v>
      </c>
      <c r="K597" s="39">
        <v>502</v>
      </c>
      <c r="L597" s="14" t="s">
        <v>886</v>
      </c>
      <c r="M597" s="37">
        <f t="shared" si="54"/>
        <v>9292844.94</v>
      </c>
      <c r="N597" s="37"/>
      <c r="O597" s="37"/>
      <c r="P597" s="37"/>
      <c r="Q597" s="37">
        <v>9292844.94</v>
      </c>
      <c r="R597" s="27">
        <f t="shared" si="53"/>
        <v>949.4100890680647</v>
      </c>
      <c r="S597" s="19">
        <v>14736.15</v>
      </c>
      <c r="T597" s="14" t="s">
        <v>756</v>
      </c>
      <c r="U597" s="160"/>
    </row>
    <row r="598" spans="1:21" ht="90">
      <c r="A598" s="126">
        <v>152</v>
      </c>
      <c r="B598" s="77" t="s">
        <v>317</v>
      </c>
      <c r="C598" s="14">
        <v>1974</v>
      </c>
      <c r="D598" s="14">
        <v>2013</v>
      </c>
      <c r="E598" s="21" t="s">
        <v>733</v>
      </c>
      <c r="F598" s="14" t="s">
        <v>1482</v>
      </c>
      <c r="G598" s="14">
        <v>1</v>
      </c>
      <c r="H598" s="27">
        <v>5157.4</v>
      </c>
      <c r="I598" s="27">
        <v>4765.7</v>
      </c>
      <c r="J598" s="27">
        <v>4234.64</v>
      </c>
      <c r="K598" s="39">
        <v>198</v>
      </c>
      <c r="L598" s="14" t="s">
        <v>113</v>
      </c>
      <c r="M598" s="37">
        <f t="shared" si="54"/>
        <v>6248452.24</v>
      </c>
      <c r="N598" s="37"/>
      <c r="O598" s="37"/>
      <c r="P598" s="37"/>
      <c r="Q598" s="37">
        <v>6248452.24</v>
      </c>
      <c r="R598" s="27">
        <f t="shared" si="53"/>
        <v>1311.1299997901674</v>
      </c>
      <c r="S598" s="19">
        <v>14736.15</v>
      </c>
      <c r="T598" s="14" t="s">
        <v>756</v>
      </c>
      <c r="U598" s="160"/>
    </row>
    <row r="599" spans="1:21" ht="75">
      <c r="A599" s="126">
        <v>153</v>
      </c>
      <c r="B599" s="77" t="s">
        <v>318</v>
      </c>
      <c r="C599" s="14">
        <v>1979</v>
      </c>
      <c r="D599" s="14">
        <v>2013</v>
      </c>
      <c r="E599" s="14" t="s">
        <v>1326</v>
      </c>
      <c r="F599" s="14" t="s">
        <v>1490</v>
      </c>
      <c r="G599" s="14">
        <v>2</v>
      </c>
      <c r="H599" s="27">
        <v>4428.3</v>
      </c>
      <c r="I599" s="27">
        <v>3928.3</v>
      </c>
      <c r="J599" s="27">
        <v>3928.3</v>
      </c>
      <c r="K599" s="39">
        <v>175</v>
      </c>
      <c r="L599" s="14" t="s">
        <v>684</v>
      </c>
      <c r="M599" s="37">
        <f t="shared" si="54"/>
        <v>3600000</v>
      </c>
      <c r="N599" s="37"/>
      <c r="O599" s="37"/>
      <c r="P599" s="37"/>
      <c r="Q599" s="37">
        <v>3600000</v>
      </c>
      <c r="R599" s="27">
        <f t="shared" si="53"/>
        <v>916.4269531349438</v>
      </c>
      <c r="S599" s="19">
        <v>14736.15</v>
      </c>
      <c r="T599" s="14" t="s">
        <v>756</v>
      </c>
      <c r="U599" s="160"/>
    </row>
    <row r="600" spans="1:21" ht="180">
      <c r="A600" s="126">
        <v>154</v>
      </c>
      <c r="B600" s="77" t="s">
        <v>319</v>
      </c>
      <c r="C600" s="14">
        <v>1976</v>
      </c>
      <c r="D600" s="14">
        <v>2011</v>
      </c>
      <c r="E600" s="14" t="s">
        <v>1326</v>
      </c>
      <c r="F600" s="14" t="s">
        <v>1486</v>
      </c>
      <c r="G600" s="14">
        <v>7</v>
      </c>
      <c r="H600" s="27">
        <v>5935.6</v>
      </c>
      <c r="I600" s="27">
        <v>5326.6</v>
      </c>
      <c r="J600" s="27">
        <v>4928.1</v>
      </c>
      <c r="K600" s="39">
        <v>283</v>
      </c>
      <c r="L600" s="14" t="s">
        <v>99</v>
      </c>
      <c r="M600" s="37">
        <f t="shared" si="54"/>
        <v>16495084.46</v>
      </c>
      <c r="N600" s="37"/>
      <c r="O600" s="37"/>
      <c r="P600" s="37"/>
      <c r="Q600" s="37">
        <v>16495084.46</v>
      </c>
      <c r="R600" s="27">
        <f t="shared" si="53"/>
        <v>3096.737967934517</v>
      </c>
      <c r="S600" s="19">
        <v>14736.15</v>
      </c>
      <c r="T600" s="14" t="s">
        <v>756</v>
      </c>
      <c r="U600" s="160"/>
    </row>
    <row r="601" spans="1:21" ht="45">
      <c r="A601" s="126">
        <v>155</v>
      </c>
      <c r="B601" s="77" t="s">
        <v>1102</v>
      </c>
      <c r="C601" s="14">
        <v>1980</v>
      </c>
      <c r="D601" s="14">
        <v>2012</v>
      </c>
      <c r="E601" s="21" t="s">
        <v>733</v>
      </c>
      <c r="F601" s="14" t="s">
        <v>1486</v>
      </c>
      <c r="G601" s="14">
        <v>6</v>
      </c>
      <c r="H601" s="27">
        <v>4980.86</v>
      </c>
      <c r="I601" s="27">
        <v>4482.86</v>
      </c>
      <c r="J601" s="27">
        <v>3969.52</v>
      </c>
      <c r="K601" s="39">
        <v>224</v>
      </c>
      <c r="L601" s="14" t="s">
        <v>63</v>
      </c>
      <c r="M601" s="37">
        <f t="shared" si="54"/>
        <v>1657403</v>
      </c>
      <c r="N601" s="37"/>
      <c r="O601" s="37"/>
      <c r="P601" s="37"/>
      <c r="Q601" s="37">
        <v>1657403</v>
      </c>
      <c r="R601" s="27">
        <f t="shared" si="53"/>
        <v>369.72000017845755</v>
      </c>
      <c r="S601" s="19">
        <v>14736.15</v>
      </c>
      <c r="T601" s="14" t="s">
        <v>756</v>
      </c>
      <c r="U601" s="160"/>
    </row>
    <row r="602" spans="1:21" ht="120">
      <c r="A602" s="126">
        <v>156</v>
      </c>
      <c r="B602" s="77" t="s">
        <v>855</v>
      </c>
      <c r="C602" s="14">
        <v>1977</v>
      </c>
      <c r="D602" s="14">
        <v>2012</v>
      </c>
      <c r="E602" s="21" t="s">
        <v>733</v>
      </c>
      <c r="F602" s="14" t="s">
        <v>1486</v>
      </c>
      <c r="G602" s="14">
        <v>1</v>
      </c>
      <c r="H602" s="27">
        <v>4895.94</v>
      </c>
      <c r="I602" s="27">
        <v>3584.04</v>
      </c>
      <c r="J602" s="27">
        <v>3072.06</v>
      </c>
      <c r="K602" s="39">
        <v>311</v>
      </c>
      <c r="L602" s="14" t="s">
        <v>100</v>
      </c>
      <c r="M602" s="37">
        <f t="shared" si="54"/>
        <v>7571379.03</v>
      </c>
      <c r="N602" s="37"/>
      <c r="O602" s="37"/>
      <c r="P602" s="37"/>
      <c r="Q602" s="37">
        <v>7571379.03</v>
      </c>
      <c r="R602" s="27">
        <f t="shared" si="53"/>
        <v>2112.5263752636693</v>
      </c>
      <c r="S602" s="19">
        <v>14736.15</v>
      </c>
      <c r="T602" s="14" t="s">
        <v>756</v>
      </c>
      <c r="U602" s="160"/>
    </row>
    <row r="603" spans="1:21" ht="45">
      <c r="A603" s="126">
        <v>157</v>
      </c>
      <c r="B603" s="77" t="s">
        <v>320</v>
      </c>
      <c r="C603" s="14">
        <v>1962</v>
      </c>
      <c r="D603" s="14"/>
      <c r="E603" s="21" t="s">
        <v>733</v>
      </c>
      <c r="F603" s="14" t="s">
        <v>1485</v>
      </c>
      <c r="G603" s="14">
        <v>3</v>
      </c>
      <c r="H603" s="27">
        <v>2577.01</v>
      </c>
      <c r="I603" s="27">
        <v>2335.21</v>
      </c>
      <c r="J603" s="27">
        <v>2094.61</v>
      </c>
      <c r="K603" s="39">
        <v>113</v>
      </c>
      <c r="L603" s="14" t="s">
        <v>743</v>
      </c>
      <c r="M603" s="37">
        <f t="shared" si="54"/>
        <v>1232126.85</v>
      </c>
      <c r="N603" s="37"/>
      <c r="O603" s="37"/>
      <c r="P603" s="37"/>
      <c r="Q603" s="37">
        <v>1232126.85</v>
      </c>
      <c r="R603" s="27">
        <f t="shared" si="53"/>
        <v>527.6299990150779</v>
      </c>
      <c r="S603" s="19">
        <v>14736.15</v>
      </c>
      <c r="T603" s="14" t="s">
        <v>756</v>
      </c>
      <c r="U603" s="160"/>
    </row>
    <row r="604" spans="1:21" ht="45">
      <c r="A604" s="126">
        <v>158</v>
      </c>
      <c r="B604" s="77" t="s">
        <v>321</v>
      </c>
      <c r="C604" s="14">
        <v>1962</v>
      </c>
      <c r="D604" s="14"/>
      <c r="E604" s="21" t="s">
        <v>733</v>
      </c>
      <c r="F604" s="14" t="s">
        <v>1485</v>
      </c>
      <c r="G604" s="14">
        <v>4</v>
      </c>
      <c r="H604" s="27">
        <v>3224.2</v>
      </c>
      <c r="I604" s="27">
        <v>2952.4</v>
      </c>
      <c r="J604" s="27">
        <v>2501.6</v>
      </c>
      <c r="K604" s="39">
        <v>154</v>
      </c>
      <c r="L604" s="14" t="s">
        <v>1329</v>
      </c>
      <c r="M604" s="37">
        <f t="shared" si="54"/>
        <v>3016084.8</v>
      </c>
      <c r="N604" s="37"/>
      <c r="O604" s="37"/>
      <c r="P604" s="37"/>
      <c r="Q604" s="37">
        <v>3016084.8</v>
      </c>
      <c r="R604" s="27">
        <f t="shared" si="53"/>
        <v>1021.5705188998779</v>
      </c>
      <c r="S604" s="19">
        <v>14736.15</v>
      </c>
      <c r="T604" s="14" t="s">
        <v>756</v>
      </c>
      <c r="U604" s="160"/>
    </row>
    <row r="605" spans="1:21" ht="165">
      <c r="A605" s="126">
        <v>159</v>
      </c>
      <c r="B605" s="77" t="s">
        <v>322</v>
      </c>
      <c r="C605" s="14">
        <v>1962</v>
      </c>
      <c r="D605" s="14"/>
      <c r="E605" s="21" t="s">
        <v>733</v>
      </c>
      <c r="F605" s="14" t="s">
        <v>1485</v>
      </c>
      <c r="G605" s="14">
        <v>3</v>
      </c>
      <c r="H605" s="27">
        <v>2234.2</v>
      </c>
      <c r="I605" s="27">
        <v>2012.2</v>
      </c>
      <c r="J605" s="27">
        <v>1831</v>
      </c>
      <c r="K605" s="39">
        <v>72</v>
      </c>
      <c r="L605" s="14" t="s">
        <v>92</v>
      </c>
      <c r="M605" s="37">
        <f t="shared" si="54"/>
        <v>6433784.81</v>
      </c>
      <c r="N605" s="37"/>
      <c r="O605" s="37"/>
      <c r="P605" s="37"/>
      <c r="Q605" s="37">
        <v>6433784.81</v>
      </c>
      <c r="R605" s="27">
        <f t="shared" si="53"/>
        <v>3197.3883361494877</v>
      </c>
      <c r="S605" s="19">
        <v>14736.15</v>
      </c>
      <c r="T605" s="14" t="s">
        <v>756</v>
      </c>
      <c r="U605" s="160"/>
    </row>
    <row r="606" spans="1:21" ht="75">
      <c r="A606" s="126">
        <v>160</v>
      </c>
      <c r="B606" s="77" t="s">
        <v>323</v>
      </c>
      <c r="C606" s="14">
        <v>1965</v>
      </c>
      <c r="D606" s="14">
        <v>2011</v>
      </c>
      <c r="E606" s="21" t="s">
        <v>733</v>
      </c>
      <c r="F606" s="14" t="s">
        <v>1486</v>
      </c>
      <c r="G606" s="14">
        <v>4</v>
      </c>
      <c r="H606" s="27">
        <v>3375.4</v>
      </c>
      <c r="I606" s="27">
        <v>3145.4</v>
      </c>
      <c r="J606" s="27">
        <v>2807.8</v>
      </c>
      <c r="K606" s="39">
        <v>205</v>
      </c>
      <c r="L606" s="14" t="s">
        <v>1496</v>
      </c>
      <c r="M606" s="37">
        <f t="shared" si="54"/>
        <v>2961111.01</v>
      </c>
      <c r="N606" s="37"/>
      <c r="O606" s="37"/>
      <c r="P606" s="37"/>
      <c r="Q606" s="37">
        <v>2961111.01</v>
      </c>
      <c r="R606" s="27">
        <f t="shared" si="53"/>
        <v>941.4099987283015</v>
      </c>
      <c r="S606" s="19">
        <v>14736.15</v>
      </c>
      <c r="T606" s="14" t="s">
        <v>756</v>
      </c>
      <c r="U606" s="160"/>
    </row>
    <row r="607" spans="1:21" ht="45">
      <c r="A607" s="126">
        <v>161</v>
      </c>
      <c r="B607" s="77" t="s">
        <v>856</v>
      </c>
      <c r="C607" s="14">
        <v>1975</v>
      </c>
      <c r="D607" s="14">
        <v>2012</v>
      </c>
      <c r="E607" s="21" t="s">
        <v>733</v>
      </c>
      <c r="F607" s="14" t="s">
        <v>1490</v>
      </c>
      <c r="G607" s="14">
        <v>2</v>
      </c>
      <c r="H607" s="27">
        <v>5927.8</v>
      </c>
      <c r="I607" s="27">
        <v>5357.3</v>
      </c>
      <c r="J607" s="27">
        <v>4839.22</v>
      </c>
      <c r="K607" s="39">
        <v>233</v>
      </c>
      <c r="L607" s="14" t="s">
        <v>1328</v>
      </c>
      <c r="M607" s="37">
        <f t="shared" si="54"/>
        <v>4087517.75</v>
      </c>
      <c r="N607" s="37"/>
      <c r="O607" s="37"/>
      <c r="P607" s="37"/>
      <c r="Q607" s="37">
        <v>4087517.75</v>
      </c>
      <c r="R607" s="27">
        <f t="shared" si="53"/>
        <v>762.9809325593116</v>
      </c>
      <c r="S607" s="19">
        <v>14736.15</v>
      </c>
      <c r="T607" s="14" t="s">
        <v>756</v>
      </c>
      <c r="U607" s="160"/>
    </row>
    <row r="608" spans="1:21" ht="45">
      <c r="A608" s="126">
        <v>162</v>
      </c>
      <c r="B608" s="77" t="s">
        <v>857</v>
      </c>
      <c r="C608" s="14">
        <v>1979</v>
      </c>
      <c r="D608" s="14">
        <v>2011</v>
      </c>
      <c r="E608" s="21" t="s">
        <v>733</v>
      </c>
      <c r="F608" s="14" t="s">
        <v>1490</v>
      </c>
      <c r="G608" s="14">
        <v>2</v>
      </c>
      <c r="H608" s="27">
        <v>6202.1</v>
      </c>
      <c r="I608" s="27">
        <v>5264.1</v>
      </c>
      <c r="J608" s="27">
        <v>3853.8</v>
      </c>
      <c r="K608" s="39">
        <v>227</v>
      </c>
      <c r="L608" s="14" t="s">
        <v>178</v>
      </c>
      <c r="M608" s="37">
        <f t="shared" si="54"/>
        <v>1946243.05</v>
      </c>
      <c r="N608" s="37"/>
      <c r="O608" s="37"/>
      <c r="P608" s="37"/>
      <c r="Q608" s="37">
        <v>1946243.05</v>
      </c>
      <c r="R608" s="27">
        <f t="shared" si="53"/>
        <v>369.719999620068</v>
      </c>
      <c r="S608" s="19">
        <v>14736.15</v>
      </c>
      <c r="T608" s="14" t="s">
        <v>756</v>
      </c>
      <c r="U608" s="160"/>
    </row>
    <row r="609" spans="1:21" ht="45">
      <c r="A609" s="126">
        <v>163</v>
      </c>
      <c r="B609" s="77" t="s">
        <v>858</v>
      </c>
      <c r="C609" s="14">
        <v>1952</v>
      </c>
      <c r="D609" s="14">
        <v>2014</v>
      </c>
      <c r="E609" s="21" t="s">
        <v>733</v>
      </c>
      <c r="F609" s="14" t="s">
        <v>1485</v>
      </c>
      <c r="G609" s="14">
        <v>3</v>
      </c>
      <c r="H609" s="27">
        <v>2963.74</v>
      </c>
      <c r="I609" s="27">
        <v>2728.84</v>
      </c>
      <c r="J609" s="27">
        <v>2500.65</v>
      </c>
      <c r="K609" s="39">
        <v>107</v>
      </c>
      <c r="L609" s="14" t="s">
        <v>1329</v>
      </c>
      <c r="M609" s="37">
        <f t="shared" si="54"/>
        <v>2793277.1999999997</v>
      </c>
      <c r="N609" s="37"/>
      <c r="O609" s="37"/>
      <c r="P609" s="37"/>
      <c r="Q609" s="37">
        <v>2793277.1999999997</v>
      </c>
      <c r="R609" s="27">
        <f t="shared" si="53"/>
        <v>1023.6134034974566</v>
      </c>
      <c r="S609" s="19">
        <v>14736.15</v>
      </c>
      <c r="T609" s="14" t="s">
        <v>756</v>
      </c>
      <c r="U609" s="160"/>
    </row>
    <row r="610" spans="1:21" ht="165">
      <c r="A610" s="126">
        <v>164</v>
      </c>
      <c r="B610" s="77" t="s">
        <v>859</v>
      </c>
      <c r="C610" s="14">
        <v>1940</v>
      </c>
      <c r="D610" s="14"/>
      <c r="E610" s="21" t="s">
        <v>733</v>
      </c>
      <c r="F610" s="14" t="s">
        <v>1487</v>
      </c>
      <c r="G610" s="14">
        <v>3</v>
      </c>
      <c r="H610" s="27">
        <v>1794.7</v>
      </c>
      <c r="I610" s="27">
        <v>1616.7</v>
      </c>
      <c r="J610" s="27">
        <v>1451</v>
      </c>
      <c r="K610" s="39">
        <v>44</v>
      </c>
      <c r="L610" s="14" t="s">
        <v>101</v>
      </c>
      <c r="M610" s="37">
        <f t="shared" si="54"/>
        <v>5256432.73</v>
      </c>
      <c r="N610" s="37"/>
      <c r="O610" s="37"/>
      <c r="P610" s="37"/>
      <c r="Q610" s="37">
        <v>5256432.73</v>
      </c>
      <c r="R610" s="27">
        <f t="shared" si="53"/>
        <v>3251.334650831942</v>
      </c>
      <c r="S610" s="19">
        <v>14736.15</v>
      </c>
      <c r="T610" s="14" t="s">
        <v>756</v>
      </c>
      <c r="U610" s="160"/>
    </row>
    <row r="611" spans="1:21" ht="45">
      <c r="A611" s="126">
        <v>165</v>
      </c>
      <c r="B611" s="77" t="s">
        <v>860</v>
      </c>
      <c r="C611" s="14">
        <v>1965</v>
      </c>
      <c r="D611" s="14">
        <v>2015</v>
      </c>
      <c r="E611" s="21" t="s">
        <v>733</v>
      </c>
      <c r="F611" s="14" t="s">
        <v>1486</v>
      </c>
      <c r="G611" s="14">
        <v>2</v>
      </c>
      <c r="H611" s="27">
        <v>1868.6</v>
      </c>
      <c r="I611" s="27">
        <v>1577.2</v>
      </c>
      <c r="J611" s="27">
        <v>1577.2</v>
      </c>
      <c r="K611" s="39">
        <v>82</v>
      </c>
      <c r="L611" s="14" t="s">
        <v>1329</v>
      </c>
      <c r="M611" s="37">
        <f t="shared" si="54"/>
        <v>1163131.2</v>
      </c>
      <c r="N611" s="37"/>
      <c r="O611" s="37"/>
      <c r="P611" s="37"/>
      <c r="Q611" s="37">
        <v>1163131.2</v>
      </c>
      <c r="R611" s="27">
        <f t="shared" si="53"/>
        <v>737.4658889170681</v>
      </c>
      <c r="S611" s="19">
        <v>14736.15</v>
      </c>
      <c r="T611" s="14" t="s">
        <v>756</v>
      </c>
      <c r="U611" s="160"/>
    </row>
    <row r="612" spans="1:21" ht="45">
      <c r="A612" s="126">
        <v>166</v>
      </c>
      <c r="B612" s="77" t="s">
        <v>861</v>
      </c>
      <c r="C612" s="14">
        <v>1964</v>
      </c>
      <c r="D612" s="14">
        <v>2009</v>
      </c>
      <c r="E612" s="21" t="s">
        <v>733</v>
      </c>
      <c r="F612" s="14" t="s">
        <v>1485</v>
      </c>
      <c r="G612" s="14">
        <v>2</v>
      </c>
      <c r="H612" s="27">
        <v>1446.5</v>
      </c>
      <c r="I612" s="27">
        <v>1248.5</v>
      </c>
      <c r="J612" s="27">
        <v>1194.3</v>
      </c>
      <c r="K612" s="39">
        <v>49</v>
      </c>
      <c r="L612" s="14" t="s">
        <v>887</v>
      </c>
      <c r="M612" s="37">
        <f t="shared" si="54"/>
        <v>3124352.37</v>
      </c>
      <c r="N612" s="37"/>
      <c r="O612" s="37"/>
      <c r="P612" s="37"/>
      <c r="Q612" s="37">
        <v>3124352.37</v>
      </c>
      <c r="R612" s="27">
        <f t="shared" si="53"/>
        <v>2502.484877853424</v>
      </c>
      <c r="S612" s="19">
        <v>14736.15</v>
      </c>
      <c r="T612" s="14" t="s">
        <v>756</v>
      </c>
      <c r="U612" s="160"/>
    </row>
    <row r="613" spans="1:21" ht="45">
      <c r="A613" s="126">
        <v>167</v>
      </c>
      <c r="B613" s="77" t="s">
        <v>324</v>
      </c>
      <c r="C613" s="14">
        <v>1962</v>
      </c>
      <c r="D613" s="14">
        <v>2009</v>
      </c>
      <c r="E613" s="21" t="s">
        <v>733</v>
      </c>
      <c r="F613" s="14" t="s">
        <v>1485</v>
      </c>
      <c r="G613" s="14">
        <v>4</v>
      </c>
      <c r="H613" s="27">
        <v>2971.3</v>
      </c>
      <c r="I613" s="27">
        <v>2730.8</v>
      </c>
      <c r="J613" s="27">
        <v>2178.3</v>
      </c>
      <c r="K613" s="39">
        <v>154</v>
      </c>
      <c r="L613" s="14" t="s">
        <v>1329</v>
      </c>
      <c r="M613" s="37">
        <f t="shared" si="54"/>
        <v>2812159.1999999997</v>
      </c>
      <c r="N613" s="37"/>
      <c r="O613" s="37"/>
      <c r="P613" s="37"/>
      <c r="Q613" s="37">
        <v>2812159.1999999997</v>
      </c>
      <c r="R613" s="27">
        <f t="shared" si="53"/>
        <v>1029.7931741614177</v>
      </c>
      <c r="S613" s="19">
        <v>14736.15</v>
      </c>
      <c r="T613" s="14" t="s">
        <v>756</v>
      </c>
      <c r="U613" s="160"/>
    </row>
    <row r="614" spans="1:21" ht="45">
      <c r="A614" s="126">
        <v>168</v>
      </c>
      <c r="B614" s="77" t="s">
        <v>325</v>
      </c>
      <c r="C614" s="14">
        <v>1963</v>
      </c>
      <c r="D614" s="14">
        <v>2008</v>
      </c>
      <c r="E614" s="21" t="s">
        <v>733</v>
      </c>
      <c r="F614" s="14" t="s">
        <v>1485</v>
      </c>
      <c r="G614" s="14">
        <v>3</v>
      </c>
      <c r="H614" s="27">
        <v>1597.3</v>
      </c>
      <c r="I614" s="27">
        <v>1450.8</v>
      </c>
      <c r="J614" s="27">
        <v>1104.92</v>
      </c>
      <c r="K614" s="39">
        <v>111</v>
      </c>
      <c r="L614" s="14" t="s">
        <v>1329</v>
      </c>
      <c r="M614" s="37">
        <f t="shared" si="54"/>
        <v>1775663.2799999998</v>
      </c>
      <c r="N614" s="37"/>
      <c r="O614" s="37"/>
      <c r="P614" s="37"/>
      <c r="Q614" s="37">
        <v>1775663.2799999998</v>
      </c>
      <c r="R614" s="27">
        <f t="shared" si="53"/>
        <v>1223.920099255583</v>
      </c>
      <c r="S614" s="19">
        <v>14736.15</v>
      </c>
      <c r="T614" s="14" t="s">
        <v>756</v>
      </c>
      <c r="U614" s="160"/>
    </row>
    <row r="615" spans="1:21" ht="45">
      <c r="A615" s="126">
        <v>169</v>
      </c>
      <c r="B615" s="77" t="s">
        <v>235</v>
      </c>
      <c r="C615" s="14">
        <v>1976</v>
      </c>
      <c r="D615" s="14">
        <v>2009</v>
      </c>
      <c r="E615" s="14" t="s">
        <v>1326</v>
      </c>
      <c r="F615" s="14" t="s">
        <v>1486</v>
      </c>
      <c r="G615" s="14">
        <v>6</v>
      </c>
      <c r="H615" s="27">
        <v>5074.8</v>
      </c>
      <c r="I615" s="27">
        <v>4573.8</v>
      </c>
      <c r="J615" s="27">
        <v>3910.48</v>
      </c>
      <c r="K615" s="39">
        <v>235</v>
      </c>
      <c r="L615" s="14" t="s">
        <v>1329</v>
      </c>
      <c r="M615" s="37">
        <f t="shared" si="54"/>
        <v>1834543.6500000001</v>
      </c>
      <c r="N615" s="37"/>
      <c r="O615" s="37"/>
      <c r="P615" s="37"/>
      <c r="Q615" s="37">
        <v>1834543.6500000001</v>
      </c>
      <c r="R615" s="27">
        <f t="shared" si="53"/>
        <v>401.0983536665355</v>
      </c>
      <c r="S615" s="19">
        <v>14736.15</v>
      </c>
      <c r="T615" s="14" t="s">
        <v>756</v>
      </c>
      <c r="U615" s="160"/>
    </row>
    <row r="616" spans="1:21" ht="165">
      <c r="A616" s="126">
        <v>170</v>
      </c>
      <c r="B616" s="77" t="s">
        <v>326</v>
      </c>
      <c r="C616" s="14">
        <v>1963</v>
      </c>
      <c r="D616" s="14">
        <v>2015</v>
      </c>
      <c r="E616" s="21" t="s">
        <v>733</v>
      </c>
      <c r="F616" s="14" t="s">
        <v>1485</v>
      </c>
      <c r="G616" s="14">
        <v>2</v>
      </c>
      <c r="H616" s="27">
        <v>1377.1</v>
      </c>
      <c r="I616" s="27">
        <v>1254.7</v>
      </c>
      <c r="J616" s="27">
        <v>1160.4</v>
      </c>
      <c r="K616" s="39">
        <v>78</v>
      </c>
      <c r="L616" s="14" t="s">
        <v>102</v>
      </c>
      <c r="M616" s="37">
        <f t="shared" si="54"/>
        <v>4178805.79</v>
      </c>
      <c r="N616" s="37"/>
      <c r="O616" s="37"/>
      <c r="P616" s="37"/>
      <c r="Q616" s="37">
        <v>4178805.79</v>
      </c>
      <c r="R616" s="27">
        <f t="shared" si="53"/>
        <v>3330.521869769666</v>
      </c>
      <c r="S616" s="19">
        <v>14736.15</v>
      </c>
      <c r="T616" s="14" t="s">
        <v>756</v>
      </c>
      <c r="U616" s="160"/>
    </row>
    <row r="617" spans="1:21" ht="120">
      <c r="A617" s="126">
        <v>171</v>
      </c>
      <c r="B617" s="77" t="s">
        <v>327</v>
      </c>
      <c r="C617" s="14">
        <v>1961</v>
      </c>
      <c r="D617" s="14">
        <v>2015</v>
      </c>
      <c r="E617" s="21" t="s">
        <v>733</v>
      </c>
      <c r="F617" s="14" t="s">
        <v>1485</v>
      </c>
      <c r="G617" s="14">
        <v>2</v>
      </c>
      <c r="H617" s="27">
        <v>1485.46</v>
      </c>
      <c r="I617" s="27">
        <v>1266.56</v>
      </c>
      <c r="J617" s="27">
        <v>1052.33</v>
      </c>
      <c r="K617" s="39">
        <v>45</v>
      </c>
      <c r="L617" s="14" t="s">
        <v>1510</v>
      </c>
      <c r="M617" s="37">
        <f t="shared" si="54"/>
        <v>3162562.69</v>
      </c>
      <c r="N617" s="37"/>
      <c r="O617" s="37"/>
      <c r="P617" s="37"/>
      <c r="Q617" s="37">
        <v>3162562.69</v>
      </c>
      <c r="R617" s="27">
        <f t="shared" si="53"/>
        <v>2496.970289603335</v>
      </c>
      <c r="S617" s="19">
        <v>14736.15</v>
      </c>
      <c r="T617" s="14" t="s">
        <v>756</v>
      </c>
      <c r="U617" s="160"/>
    </row>
    <row r="618" spans="1:21" ht="165">
      <c r="A618" s="126">
        <v>172</v>
      </c>
      <c r="B618" s="77" t="s">
        <v>328</v>
      </c>
      <c r="C618" s="14">
        <v>1963</v>
      </c>
      <c r="D618" s="14"/>
      <c r="E618" s="21" t="s">
        <v>733</v>
      </c>
      <c r="F618" s="14" t="s">
        <v>1485</v>
      </c>
      <c r="G618" s="14">
        <v>2</v>
      </c>
      <c r="H618" s="27">
        <v>1681.1</v>
      </c>
      <c r="I618" s="27">
        <v>1561.1</v>
      </c>
      <c r="J618" s="27">
        <v>1519.7</v>
      </c>
      <c r="K618" s="39">
        <v>42</v>
      </c>
      <c r="L618" s="14" t="s">
        <v>87</v>
      </c>
      <c r="M618" s="37">
        <f t="shared" si="54"/>
        <v>5090918.76</v>
      </c>
      <c r="N618" s="37"/>
      <c r="O618" s="37"/>
      <c r="P618" s="37"/>
      <c r="Q618" s="37">
        <v>5090918.76</v>
      </c>
      <c r="R618" s="27">
        <f t="shared" si="53"/>
        <v>3261.1099609249886</v>
      </c>
      <c r="S618" s="19">
        <v>14736.15</v>
      </c>
      <c r="T618" s="14" t="s">
        <v>756</v>
      </c>
      <c r="U618" s="160"/>
    </row>
    <row r="619" spans="1:21" ht="135">
      <c r="A619" s="126">
        <v>173</v>
      </c>
      <c r="B619" s="77" t="s">
        <v>239</v>
      </c>
      <c r="C619" s="14">
        <v>1962</v>
      </c>
      <c r="D619" s="14"/>
      <c r="E619" s="21" t="s">
        <v>733</v>
      </c>
      <c r="F619" s="14" t="s">
        <v>1485</v>
      </c>
      <c r="G619" s="14">
        <v>2</v>
      </c>
      <c r="H619" s="27">
        <v>1526.9</v>
      </c>
      <c r="I619" s="27">
        <v>1414.7</v>
      </c>
      <c r="J619" s="27">
        <v>1414.7</v>
      </c>
      <c r="K619" s="39">
        <v>44</v>
      </c>
      <c r="L619" s="14" t="s">
        <v>103</v>
      </c>
      <c r="M619" s="37">
        <f t="shared" si="54"/>
        <v>1618267.53</v>
      </c>
      <c r="N619" s="37"/>
      <c r="O619" s="37"/>
      <c r="P619" s="37"/>
      <c r="Q619" s="37">
        <v>1618267.53</v>
      </c>
      <c r="R619" s="27">
        <f t="shared" si="53"/>
        <v>1143.8944864635612</v>
      </c>
      <c r="S619" s="19">
        <v>14736.15</v>
      </c>
      <c r="T619" s="14" t="s">
        <v>756</v>
      </c>
      <c r="U619" s="160"/>
    </row>
    <row r="620" spans="1:21" ht="45">
      <c r="A620" s="126">
        <v>174</v>
      </c>
      <c r="B620" s="77" t="s">
        <v>240</v>
      </c>
      <c r="C620" s="14">
        <v>1964</v>
      </c>
      <c r="D620" s="14"/>
      <c r="E620" s="21" t="s">
        <v>733</v>
      </c>
      <c r="F620" s="14" t="s">
        <v>1486</v>
      </c>
      <c r="G620" s="14">
        <v>3</v>
      </c>
      <c r="H620" s="27">
        <v>3096.31</v>
      </c>
      <c r="I620" s="27">
        <v>2675.61</v>
      </c>
      <c r="J620" s="27">
        <v>2468.56</v>
      </c>
      <c r="K620" s="39">
        <v>114</v>
      </c>
      <c r="L620" s="14" t="s">
        <v>743</v>
      </c>
      <c r="M620" s="37">
        <f t="shared" si="54"/>
        <v>1411732.1</v>
      </c>
      <c r="N620" s="37"/>
      <c r="O620" s="37"/>
      <c r="P620" s="37"/>
      <c r="Q620" s="37">
        <v>1411732.1</v>
      </c>
      <c r="R620" s="27">
        <f t="shared" si="53"/>
        <v>527.6299983928899</v>
      </c>
      <c r="S620" s="19">
        <v>14736.15</v>
      </c>
      <c r="T620" s="14" t="s">
        <v>756</v>
      </c>
      <c r="U620" s="160"/>
    </row>
    <row r="621" spans="1:21" ht="45">
      <c r="A621" s="126">
        <v>175</v>
      </c>
      <c r="B621" s="77" t="s">
        <v>922</v>
      </c>
      <c r="C621" s="14">
        <v>1965</v>
      </c>
      <c r="D621" s="14"/>
      <c r="E621" s="21" t="s">
        <v>733</v>
      </c>
      <c r="F621" s="14" t="s">
        <v>1485</v>
      </c>
      <c r="G621" s="14">
        <v>3</v>
      </c>
      <c r="H621" s="27">
        <v>2152.84</v>
      </c>
      <c r="I621" s="27">
        <v>1972.84</v>
      </c>
      <c r="J621" s="27">
        <v>1645.6</v>
      </c>
      <c r="K621" s="39">
        <v>131</v>
      </c>
      <c r="L621" s="14" t="s">
        <v>743</v>
      </c>
      <c r="M621" s="37">
        <f t="shared" si="54"/>
        <v>1040929.57</v>
      </c>
      <c r="N621" s="37"/>
      <c r="O621" s="37"/>
      <c r="P621" s="37"/>
      <c r="Q621" s="37">
        <v>1040929.57</v>
      </c>
      <c r="R621" s="27">
        <f t="shared" si="53"/>
        <v>527.6300004055067</v>
      </c>
      <c r="S621" s="19">
        <v>14736.15</v>
      </c>
      <c r="T621" s="14" t="s">
        <v>756</v>
      </c>
      <c r="U621" s="160"/>
    </row>
    <row r="622" spans="1:21" ht="105">
      <c r="A622" s="126">
        <v>176</v>
      </c>
      <c r="B622" s="77" t="s">
        <v>926</v>
      </c>
      <c r="C622" s="14">
        <v>1961</v>
      </c>
      <c r="D622" s="14"/>
      <c r="E622" s="21" t="s">
        <v>733</v>
      </c>
      <c r="F622" s="14" t="s">
        <v>1487</v>
      </c>
      <c r="G622" s="14">
        <v>2</v>
      </c>
      <c r="H622" s="27">
        <v>950.4</v>
      </c>
      <c r="I622" s="27">
        <v>802.4</v>
      </c>
      <c r="J622" s="27">
        <v>747.9</v>
      </c>
      <c r="K622" s="39">
        <v>43</v>
      </c>
      <c r="L622" s="14" t="s">
        <v>1508</v>
      </c>
      <c r="M622" s="37">
        <f t="shared" si="54"/>
        <v>1742812.5999999999</v>
      </c>
      <c r="N622" s="37"/>
      <c r="O622" s="37"/>
      <c r="P622" s="37"/>
      <c r="Q622" s="37">
        <v>1742812.5999999999</v>
      </c>
      <c r="R622" s="27">
        <f t="shared" si="53"/>
        <v>2171.9997507477565</v>
      </c>
      <c r="S622" s="19">
        <v>14736.15</v>
      </c>
      <c r="T622" s="14" t="s">
        <v>756</v>
      </c>
      <c r="U622" s="160"/>
    </row>
    <row r="623" spans="1:21" ht="150">
      <c r="A623" s="126">
        <v>177</v>
      </c>
      <c r="B623" s="77" t="s">
        <v>1511</v>
      </c>
      <c r="C623" s="14">
        <v>1962</v>
      </c>
      <c r="D623" s="14"/>
      <c r="E623" s="21" t="s">
        <v>733</v>
      </c>
      <c r="F623" s="14" t="s">
        <v>1487</v>
      </c>
      <c r="G623" s="14">
        <v>2</v>
      </c>
      <c r="H623" s="27">
        <v>1024.8</v>
      </c>
      <c r="I623" s="27">
        <v>951.8</v>
      </c>
      <c r="J623" s="27">
        <v>951.8</v>
      </c>
      <c r="K623" s="39">
        <v>34</v>
      </c>
      <c r="L623" s="14" t="s">
        <v>104</v>
      </c>
      <c r="M623" s="37">
        <f t="shared" si="54"/>
        <v>2774913.63</v>
      </c>
      <c r="N623" s="37"/>
      <c r="O623" s="37"/>
      <c r="P623" s="37"/>
      <c r="Q623" s="37">
        <v>2774913.63</v>
      </c>
      <c r="R623" s="27">
        <f t="shared" si="53"/>
        <v>2915.4377285143937</v>
      </c>
      <c r="S623" s="19">
        <v>14736.15</v>
      </c>
      <c r="T623" s="14" t="s">
        <v>756</v>
      </c>
      <c r="U623" s="160"/>
    </row>
    <row r="624" spans="1:21" ht="45">
      <c r="A624" s="126">
        <v>178</v>
      </c>
      <c r="B624" s="77" t="s">
        <v>864</v>
      </c>
      <c r="C624" s="14">
        <v>1963</v>
      </c>
      <c r="D624" s="14">
        <v>2008</v>
      </c>
      <c r="E624" s="21" t="s">
        <v>733</v>
      </c>
      <c r="F624" s="14" t="s">
        <v>1485</v>
      </c>
      <c r="G624" s="14">
        <v>4</v>
      </c>
      <c r="H624" s="27">
        <v>2649.96</v>
      </c>
      <c r="I624" s="27">
        <v>2494.96</v>
      </c>
      <c r="J624" s="27">
        <v>2354.3</v>
      </c>
      <c r="K624" s="39">
        <v>124</v>
      </c>
      <c r="L624" s="14" t="s">
        <v>57</v>
      </c>
      <c r="M624" s="37">
        <f t="shared" si="54"/>
        <v>2238852.36</v>
      </c>
      <c r="N624" s="37"/>
      <c r="O624" s="37"/>
      <c r="P624" s="37"/>
      <c r="Q624" s="37">
        <v>2238852.36</v>
      </c>
      <c r="R624" s="27">
        <f t="shared" si="53"/>
        <v>897.350001603232</v>
      </c>
      <c r="S624" s="19">
        <v>14736.15</v>
      </c>
      <c r="T624" s="14" t="s">
        <v>756</v>
      </c>
      <c r="U624" s="160"/>
    </row>
    <row r="625" spans="1:21" ht="135">
      <c r="A625" s="126">
        <v>179</v>
      </c>
      <c r="B625" s="77" t="s">
        <v>780</v>
      </c>
      <c r="C625" s="14">
        <v>1962</v>
      </c>
      <c r="D625" s="14"/>
      <c r="E625" s="21" t="s">
        <v>733</v>
      </c>
      <c r="F625" s="14" t="s">
        <v>1491</v>
      </c>
      <c r="G625" s="14">
        <v>1</v>
      </c>
      <c r="H625" s="27">
        <v>272.9</v>
      </c>
      <c r="I625" s="27">
        <v>272.9</v>
      </c>
      <c r="J625" s="27">
        <v>98.3</v>
      </c>
      <c r="K625" s="39">
        <v>18</v>
      </c>
      <c r="L625" s="14" t="s">
        <v>105</v>
      </c>
      <c r="M625" s="37">
        <f t="shared" si="54"/>
        <v>1256114.82</v>
      </c>
      <c r="N625" s="37"/>
      <c r="O625" s="37"/>
      <c r="P625" s="37"/>
      <c r="Q625" s="37">
        <v>1256114.82</v>
      </c>
      <c r="R625" s="27">
        <f t="shared" si="53"/>
        <v>4602.839208501283</v>
      </c>
      <c r="S625" s="19">
        <v>14736.15</v>
      </c>
      <c r="T625" s="14" t="s">
        <v>756</v>
      </c>
      <c r="U625" s="160"/>
    </row>
    <row r="626" spans="1:21" ht="165">
      <c r="A626" s="126">
        <v>180</v>
      </c>
      <c r="B626" s="77" t="s">
        <v>781</v>
      </c>
      <c r="C626" s="14">
        <v>1947</v>
      </c>
      <c r="D626" s="14">
        <v>2011</v>
      </c>
      <c r="E626" s="21" t="s">
        <v>733</v>
      </c>
      <c r="F626" s="14" t="s">
        <v>1487</v>
      </c>
      <c r="G626" s="14">
        <v>1</v>
      </c>
      <c r="H626" s="27">
        <v>1126.8</v>
      </c>
      <c r="I626" s="27">
        <v>1032.3</v>
      </c>
      <c r="J626" s="27">
        <v>768.1</v>
      </c>
      <c r="K626" s="39">
        <v>26</v>
      </c>
      <c r="L626" s="14" t="s">
        <v>106</v>
      </c>
      <c r="M626" s="37">
        <f t="shared" si="54"/>
        <v>3516749.9</v>
      </c>
      <c r="N626" s="37"/>
      <c r="O626" s="37"/>
      <c r="P626" s="37"/>
      <c r="Q626" s="37">
        <v>3516749.9</v>
      </c>
      <c r="R626" s="27">
        <f t="shared" si="53"/>
        <v>3406.7130679066163</v>
      </c>
      <c r="S626" s="19">
        <v>14736.15</v>
      </c>
      <c r="T626" s="14" t="s">
        <v>756</v>
      </c>
      <c r="U626" s="160"/>
    </row>
    <row r="627" spans="1:21" ht="90">
      <c r="A627" s="126">
        <v>181</v>
      </c>
      <c r="B627" s="77" t="s">
        <v>865</v>
      </c>
      <c r="C627" s="14">
        <v>1979</v>
      </c>
      <c r="D627" s="14"/>
      <c r="E627" s="14" t="s">
        <v>1326</v>
      </c>
      <c r="F627" s="14" t="s">
        <v>1490</v>
      </c>
      <c r="G627" s="14">
        <v>4</v>
      </c>
      <c r="H627" s="27">
        <v>8871</v>
      </c>
      <c r="I627" s="27">
        <v>7874</v>
      </c>
      <c r="J627" s="27">
        <v>7076.19</v>
      </c>
      <c r="K627" s="39">
        <v>384</v>
      </c>
      <c r="L627" s="14" t="s">
        <v>107</v>
      </c>
      <c r="M627" s="37">
        <f t="shared" si="54"/>
        <v>10323837.620000001</v>
      </c>
      <c r="N627" s="37"/>
      <c r="O627" s="37"/>
      <c r="P627" s="37"/>
      <c r="Q627" s="37">
        <v>10323837.620000001</v>
      </c>
      <c r="R627" s="27">
        <f t="shared" si="53"/>
        <v>1311.13</v>
      </c>
      <c r="S627" s="19">
        <v>14736.15</v>
      </c>
      <c r="T627" s="14" t="s">
        <v>756</v>
      </c>
      <c r="U627" s="160"/>
    </row>
    <row r="628" spans="1:21" ht="45">
      <c r="A628" s="126">
        <v>182</v>
      </c>
      <c r="B628" s="77" t="s">
        <v>785</v>
      </c>
      <c r="C628" s="14">
        <v>1963</v>
      </c>
      <c r="D628" s="14"/>
      <c r="E628" s="21" t="s">
        <v>733</v>
      </c>
      <c r="F628" s="14" t="s">
        <v>1491</v>
      </c>
      <c r="G628" s="14">
        <v>2</v>
      </c>
      <c r="H628" s="27">
        <v>376.6</v>
      </c>
      <c r="I628" s="27">
        <v>376.6</v>
      </c>
      <c r="J628" s="27">
        <v>138.6</v>
      </c>
      <c r="K628" s="39">
        <v>30</v>
      </c>
      <c r="L628" s="14" t="s">
        <v>885</v>
      </c>
      <c r="M628" s="37">
        <f t="shared" si="54"/>
        <v>1129713.94</v>
      </c>
      <c r="N628" s="37"/>
      <c r="O628" s="37"/>
      <c r="P628" s="37"/>
      <c r="Q628" s="37">
        <v>1129713.94</v>
      </c>
      <c r="R628" s="27">
        <f t="shared" si="53"/>
        <v>2999.7714816781727</v>
      </c>
      <c r="S628" s="19">
        <v>14736.15</v>
      </c>
      <c r="T628" s="14" t="s">
        <v>756</v>
      </c>
      <c r="U628" s="160"/>
    </row>
    <row r="629" spans="1:21" ht="165">
      <c r="A629" s="126">
        <v>183</v>
      </c>
      <c r="B629" s="77" t="s">
        <v>329</v>
      </c>
      <c r="C629" s="14">
        <v>1964</v>
      </c>
      <c r="D629" s="14"/>
      <c r="E629" s="21" t="s">
        <v>733</v>
      </c>
      <c r="F629" s="14" t="s">
        <v>1486</v>
      </c>
      <c r="G629" s="14">
        <v>4</v>
      </c>
      <c r="H629" s="27">
        <v>3396</v>
      </c>
      <c r="I629" s="27">
        <v>3100</v>
      </c>
      <c r="J629" s="27">
        <v>2580</v>
      </c>
      <c r="K629" s="39">
        <v>175</v>
      </c>
      <c r="L629" s="14" t="s">
        <v>87</v>
      </c>
      <c r="M629" s="37">
        <f t="shared" si="54"/>
        <v>9672024</v>
      </c>
      <c r="N629" s="37"/>
      <c r="O629" s="37"/>
      <c r="P629" s="37"/>
      <c r="Q629" s="37">
        <v>9672024</v>
      </c>
      <c r="R629" s="27">
        <f t="shared" si="53"/>
        <v>3120.007741935484</v>
      </c>
      <c r="S629" s="19">
        <v>14736.15</v>
      </c>
      <c r="T629" s="14" t="s">
        <v>756</v>
      </c>
      <c r="U629" s="160"/>
    </row>
    <row r="630" spans="1:21" ht="165">
      <c r="A630" s="126">
        <v>184</v>
      </c>
      <c r="B630" s="77" t="s">
        <v>330</v>
      </c>
      <c r="C630" s="14">
        <v>1964</v>
      </c>
      <c r="D630" s="14"/>
      <c r="E630" s="21" t="s">
        <v>733</v>
      </c>
      <c r="F630" s="14" t="s">
        <v>1486</v>
      </c>
      <c r="G630" s="14">
        <v>2</v>
      </c>
      <c r="H630" s="27">
        <v>1726.7</v>
      </c>
      <c r="I630" s="27">
        <v>1579.7</v>
      </c>
      <c r="J630" s="27">
        <v>1325.9</v>
      </c>
      <c r="K630" s="39">
        <v>93</v>
      </c>
      <c r="L630" s="14" t="s">
        <v>1346</v>
      </c>
      <c r="M630" s="37">
        <f t="shared" si="54"/>
        <v>5146288.54</v>
      </c>
      <c r="N630" s="37"/>
      <c r="O630" s="37"/>
      <c r="P630" s="37"/>
      <c r="Q630" s="37">
        <v>5146288.54</v>
      </c>
      <c r="R630" s="27">
        <f t="shared" si="53"/>
        <v>3257.763208204089</v>
      </c>
      <c r="S630" s="19">
        <v>14736.15</v>
      </c>
      <c r="T630" s="14" t="s">
        <v>756</v>
      </c>
      <c r="U630" s="160"/>
    </row>
    <row r="631" spans="1:21" ht="180">
      <c r="A631" s="126">
        <v>185</v>
      </c>
      <c r="B631" s="77" t="s">
        <v>868</v>
      </c>
      <c r="C631" s="14">
        <v>1976</v>
      </c>
      <c r="D631" s="14"/>
      <c r="E631" s="14" t="s">
        <v>1326</v>
      </c>
      <c r="F631" s="14" t="s">
        <v>1486</v>
      </c>
      <c r="G631" s="14">
        <v>5</v>
      </c>
      <c r="H631" s="27">
        <v>4250.6</v>
      </c>
      <c r="I631" s="27">
        <v>3815.6</v>
      </c>
      <c r="J631" s="27">
        <v>3676.1</v>
      </c>
      <c r="K631" s="39">
        <v>154</v>
      </c>
      <c r="L631" s="14" t="s">
        <v>1347</v>
      </c>
      <c r="M631" s="37">
        <f t="shared" si="54"/>
        <v>12067658.03</v>
      </c>
      <c r="N631" s="37"/>
      <c r="O631" s="37"/>
      <c r="P631" s="37"/>
      <c r="Q631" s="37">
        <v>12067658.03</v>
      </c>
      <c r="R631" s="27">
        <f t="shared" si="53"/>
        <v>3162.7157013313763</v>
      </c>
      <c r="S631" s="19">
        <v>14736.15</v>
      </c>
      <c r="T631" s="14" t="s">
        <v>756</v>
      </c>
      <c r="U631" s="160"/>
    </row>
    <row r="632" spans="1:21" ht="165">
      <c r="A632" s="126">
        <v>186</v>
      </c>
      <c r="B632" s="77" t="s">
        <v>783</v>
      </c>
      <c r="C632" s="14">
        <v>1962</v>
      </c>
      <c r="D632" s="14"/>
      <c r="E632" s="21" t="s">
        <v>733</v>
      </c>
      <c r="F632" s="14" t="s">
        <v>1485</v>
      </c>
      <c r="G632" s="14">
        <v>3</v>
      </c>
      <c r="H632" s="27">
        <v>3249.1</v>
      </c>
      <c r="I632" s="27">
        <v>2780</v>
      </c>
      <c r="J632" s="27">
        <v>2431.4</v>
      </c>
      <c r="K632" s="39">
        <v>90</v>
      </c>
      <c r="L632" s="14" t="s">
        <v>1348</v>
      </c>
      <c r="M632" s="37">
        <f t="shared" si="54"/>
        <v>8719425.6</v>
      </c>
      <c r="N632" s="37"/>
      <c r="O632" s="37"/>
      <c r="P632" s="37"/>
      <c r="Q632" s="37">
        <v>8719425.6</v>
      </c>
      <c r="R632" s="27">
        <f t="shared" si="53"/>
        <v>3136.4840287769784</v>
      </c>
      <c r="S632" s="19">
        <v>14736.15</v>
      </c>
      <c r="T632" s="14" t="s">
        <v>756</v>
      </c>
      <c r="U632" s="160"/>
    </row>
    <row r="633" spans="1:21" ht="135">
      <c r="A633" s="126">
        <v>187</v>
      </c>
      <c r="B633" s="77" t="s">
        <v>869</v>
      </c>
      <c r="C633" s="14">
        <v>1962</v>
      </c>
      <c r="D633" s="14"/>
      <c r="E633" s="21" t="s">
        <v>733</v>
      </c>
      <c r="F633" s="14" t="s">
        <v>1486</v>
      </c>
      <c r="G633" s="14">
        <v>2</v>
      </c>
      <c r="H633" s="27">
        <v>1220.3</v>
      </c>
      <c r="I633" s="27">
        <v>1113.6</v>
      </c>
      <c r="J633" s="27">
        <v>1072.1</v>
      </c>
      <c r="K633" s="39">
        <v>33</v>
      </c>
      <c r="L633" s="14" t="s">
        <v>1340</v>
      </c>
      <c r="M633" s="37">
        <f t="shared" si="54"/>
        <v>3934788.79</v>
      </c>
      <c r="N633" s="37"/>
      <c r="O633" s="37"/>
      <c r="P633" s="37"/>
      <c r="Q633" s="37">
        <v>3934788.79</v>
      </c>
      <c r="R633" s="27">
        <f t="shared" si="53"/>
        <v>3533.395105962644</v>
      </c>
      <c r="S633" s="19">
        <v>14736.15</v>
      </c>
      <c r="T633" s="14" t="s">
        <v>756</v>
      </c>
      <c r="U633" s="160"/>
    </row>
    <row r="634" spans="1:21" ht="45">
      <c r="A634" s="126">
        <v>188</v>
      </c>
      <c r="B634" s="77" t="s">
        <v>784</v>
      </c>
      <c r="C634" s="14">
        <v>1961</v>
      </c>
      <c r="D634" s="14">
        <v>2009</v>
      </c>
      <c r="E634" s="21" t="s">
        <v>733</v>
      </c>
      <c r="F634" s="14" t="s">
        <v>1491</v>
      </c>
      <c r="G634" s="14">
        <v>1</v>
      </c>
      <c r="H634" s="27">
        <v>411.5</v>
      </c>
      <c r="I634" s="27">
        <v>411.5</v>
      </c>
      <c r="J634" s="27">
        <v>411.5</v>
      </c>
      <c r="K634" s="39">
        <v>23</v>
      </c>
      <c r="L634" s="14" t="s">
        <v>743</v>
      </c>
      <c r="M634" s="37">
        <f t="shared" si="54"/>
        <v>217119.74</v>
      </c>
      <c r="N634" s="37"/>
      <c r="O634" s="37"/>
      <c r="P634" s="37"/>
      <c r="Q634" s="37">
        <v>217119.74</v>
      </c>
      <c r="R634" s="27">
        <f t="shared" si="53"/>
        <v>527.6299878493317</v>
      </c>
      <c r="S634" s="19">
        <v>14736.15</v>
      </c>
      <c r="T634" s="14" t="s">
        <v>756</v>
      </c>
      <c r="U634" s="160"/>
    </row>
    <row r="635" spans="1:21" ht="45">
      <c r="A635" s="126">
        <v>189</v>
      </c>
      <c r="B635" s="77" t="s">
        <v>870</v>
      </c>
      <c r="C635" s="14">
        <v>1971</v>
      </c>
      <c r="D635" s="14">
        <v>2012</v>
      </c>
      <c r="E635" s="21" t="s">
        <v>733</v>
      </c>
      <c r="F635" s="14" t="s">
        <v>1486</v>
      </c>
      <c r="G635" s="14">
        <v>4</v>
      </c>
      <c r="H635" s="27">
        <v>4684.5</v>
      </c>
      <c r="I635" s="27">
        <v>4079.5</v>
      </c>
      <c r="J635" s="27">
        <v>1846.8</v>
      </c>
      <c r="K635" s="39">
        <v>171</v>
      </c>
      <c r="L635" s="14" t="s">
        <v>63</v>
      </c>
      <c r="M635" s="37">
        <f t="shared" si="54"/>
        <v>1508272.7400000002</v>
      </c>
      <c r="N635" s="37"/>
      <c r="O635" s="37"/>
      <c r="P635" s="37"/>
      <c r="Q635" s="37">
        <v>1508272.7400000002</v>
      </c>
      <c r="R635" s="27">
        <f t="shared" si="53"/>
        <v>369.72</v>
      </c>
      <c r="S635" s="19">
        <v>14736.15</v>
      </c>
      <c r="T635" s="14" t="s">
        <v>756</v>
      </c>
      <c r="U635" s="160"/>
    </row>
    <row r="636" spans="1:21" ht="45">
      <c r="A636" s="126">
        <v>190</v>
      </c>
      <c r="B636" s="77" t="s">
        <v>871</v>
      </c>
      <c r="C636" s="14">
        <v>1963</v>
      </c>
      <c r="D636" s="14">
        <v>2012</v>
      </c>
      <c r="E636" s="21" t="s">
        <v>733</v>
      </c>
      <c r="F636" s="14" t="s">
        <v>1491</v>
      </c>
      <c r="G636" s="14">
        <v>2</v>
      </c>
      <c r="H636" s="27">
        <v>542.61</v>
      </c>
      <c r="I636" s="27">
        <v>542.61</v>
      </c>
      <c r="J636" s="27">
        <v>444.51</v>
      </c>
      <c r="K636" s="39">
        <v>31</v>
      </c>
      <c r="L636" s="14" t="s">
        <v>178</v>
      </c>
      <c r="M636" s="37">
        <f t="shared" si="54"/>
        <v>200613.77</v>
      </c>
      <c r="N636" s="37"/>
      <c r="O636" s="37"/>
      <c r="P636" s="37"/>
      <c r="Q636" s="37">
        <v>200613.77</v>
      </c>
      <c r="R636" s="27">
        <f t="shared" si="53"/>
        <v>369.7200014743554</v>
      </c>
      <c r="S636" s="19">
        <v>14736.15</v>
      </c>
      <c r="T636" s="14" t="s">
        <v>756</v>
      </c>
      <c r="U636" s="160"/>
    </row>
    <row r="637" spans="1:21" ht="45">
      <c r="A637" s="126">
        <v>191</v>
      </c>
      <c r="B637" s="77" t="s">
        <v>872</v>
      </c>
      <c r="C637" s="14">
        <v>1977</v>
      </c>
      <c r="D637" s="14">
        <v>2013</v>
      </c>
      <c r="E637" s="21" t="s">
        <v>733</v>
      </c>
      <c r="F637" s="14" t="s">
        <v>1486</v>
      </c>
      <c r="G637" s="14">
        <v>1</v>
      </c>
      <c r="H637" s="27">
        <v>3917.15</v>
      </c>
      <c r="I637" s="27">
        <v>3769.65</v>
      </c>
      <c r="J637" s="27">
        <v>3024.85</v>
      </c>
      <c r="K637" s="39">
        <v>246</v>
      </c>
      <c r="L637" s="14" t="s">
        <v>743</v>
      </c>
      <c r="M637" s="37">
        <f t="shared" si="54"/>
        <v>1988980.43</v>
      </c>
      <c r="N637" s="37"/>
      <c r="O637" s="37"/>
      <c r="P637" s="37"/>
      <c r="Q637" s="37">
        <v>1988980.43</v>
      </c>
      <c r="R637" s="27">
        <f t="shared" si="53"/>
        <v>527.6300001326383</v>
      </c>
      <c r="S637" s="19">
        <v>14736.15</v>
      </c>
      <c r="T637" s="14" t="s">
        <v>756</v>
      </c>
      <c r="U637" s="160"/>
    </row>
    <row r="638" spans="1:21" ht="45">
      <c r="A638" s="126">
        <v>192</v>
      </c>
      <c r="B638" s="77" t="s">
        <v>331</v>
      </c>
      <c r="C638" s="14">
        <v>1955</v>
      </c>
      <c r="D638" s="14">
        <v>2014</v>
      </c>
      <c r="E638" s="21" t="s">
        <v>733</v>
      </c>
      <c r="F638" s="14" t="s">
        <v>1487</v>
      </c>
      <c r="G638" s="14">
        <v>2</v>
      </c>
      <c r="H638" s="27">
        <v>1378.8</v>
      </c>
      <c r="I638" s="27">
        <v>1378.8</v>
      </c>
      <c r="J638" s="27">
        <v>1378.8</v>
      </c>
      <c r="K638" s="39">
        <v>29</v>
      </c>
      <c r="L638" s="14" t="s">
        <v>873</v>
      </c>
      <c r="M638" s="37">
        <f t="shared" si="54"/>
        <v>6193693.69</v>
      </c>
      <c r="N638" s="37"/>
      <c r="O638" s="37"/>
      <c r="P638" s="37"/>
      <c r="Q638" s="37">
        <v>6193693.69</v>
      </c>
      <c r="R638" s="27">
        <f t="shared" si="53"/>
        <v>4492.089998549463</v>
      </c>
      <c r="S638" s="19">
        <v>14736.15</v>
      </c>
      <c r="T638" s="14" t="s">
        <v>756</v>
      </c>
      <c r="U638" s="160"/>
    </row>
    <row r="639" spans="1:21" ht="45">
      <c r="A639" s="126">
        <v>193</v>
      </c>
      <c r="B639" s="77" t="s">
        <v>874</v>
      </c>
      <c r="C639" s="14">
        <v>1973</v>
      </c>
      <c r="D639" s="14">
        <v>2012</v>
      </c>
      <c r="E639" s="21" t="s">
        <v>733</v>
      </c>
      <c r="F639" s="14" t="s">
        <v>1486</v>
      </c>
      <c r="G639" s="14">
        <v>7</v>
      </c>
      <c r="H639" s="27">
        <v>7426.93</v>
      </c>
      <c r="I639" s="27">
        <v>6727.53</v>
      </c>
      <c r="J639" s="27">
        <v>5782.83</v>
      </c>
      <c r="K639" s="39">
        <v>312</v>
      </c>
      <c r="L639" s="14" t="s">
        <v>903</v>
      </c>
      <c r="M639" s="37">
        <f t="shared" si="54"/>
        <v>6036949.05</v>
      </c>
      <c r="N639" s="37"/>
      <c r="O639" s="37"/>
      <c r="P639" s="37"/>
      <c r="Q639" s="37">
        <v>6036949.05</v>
      </c>
      <c r="R639" s="27">
        <f t="shared" si="53"/>
        <v>897.3500006688934</v>
      </c>
      <c r="S639" s="19">
        <v>14736.15</v>
      </c>
      <c r="T639" s="14" t="s">
        <v>756</v>
      </c>
      <c r="U639" s="160"/>
    </row>
    <row r="640" spans="1:21" ht="180">
      <c r="A640" s="126">
        <v>194</v>
      </c>
      <c r="B640" s="77" t="s">
        <v>875</v>
      </c>
      <c r="C640" s="14">
        <v>1980</v>
      </c>
      <c r="D640" s="14"/>
      <c r="E640" s="21" t="s">
        <v>733</v>
      </c>
      <c r="F640" s="14" t="s">
        <v>1490</v>
      </c>
      <c r="G640" s="14">
        <v>2</v>
      </c>
      <c r="H640" s="27">
        <v>5770.94</v>
      </c>
      <c r="I640" s="27">
        <v>5368.94</v>
      </c>
      <c r="J640" s="27">
        <v>4716.36</v>
      </c>
      <c r="K640" s="39">
        <v>397</v>
      </c>
      <c r="L640" s="14" t="s">
        <v>1349</v>
      </c>
      <c r="M640" s="37">
        <f t="shared" si="54"/>
        <v>16175419.16</v>
      </c>
      <c r="N640" s="37"/>
      <c r="O640" s="37"/>
      <c r="P640" s="37"/>
      <c r="Q640" s="37">
        <v>16175419.16</v>
      </c>
      <c r="R640" s="27">
        <f t="shared" si="53"/>
        <v>3012.777039788115</v>
      </c>
      <c r="S640" s="19">
        <v>14736.15</v>
      </c>
      <c r="T640" s="14" t="s">
        <v>756</v>
      </c>
      <c r="U640" s="160"/>
    </row>
    <row r="641" spans="1:21" ht="45">
      <c r="A641" s="126">
        <v>195</v>
      </c>
      <c r="B641" s="77" t="s">
        <v>332</v>
      </c>
      <c r="C641" s="14">
        <v>1973</v>
      </c>
      <c r="D641" s="14"/>
      <c r="E641" s="21" t="s">
        <v>733</v>
      </c>
      <c r="F641" s="14" t="s">
        <v>1486</v>
      </c>
      <c r="G641" s="14">
        <v>4</v>
      </c>
      <c r="H641" s="27">
        <v>3413.9</v>
      </c>
      <c r="I641" s="27">
        <v>3092.6</v>
      </c>
      <c r="J641" s="27">
        <v>2776.6</v>
      </c>
      <c r="K641" s="39">
        <v>176</v>
      </c>
      <c r="L641" s="14" t="s">
        <v>1481</v>
      </c>
      <c r="M641" s="37">
        <f t="shared" si="54"/>
        <v>5006919.399999999</v>
      </c>
      <c r="N641" s="37"/>
      <c r="O641" s="37"/>
      <c r="P641" s="37"/>
      <c r="Q641" s="37">
        <v>5006919.399999999</v>
      </c>
      <c r="R641" s="27">
        <f aca="true" t="shared" si="55" ref="R641:R653">M641/I641</f>
        <v>1618.9999999999998</v>
      </c>
      <c r="S641" s="19">
        <v>14736.15</v>
      </c>
      <c r="T641" s="14" t="s">
        <v>756</v>
      </c>
      <c r="U641" s="160"/>
    </row>
    <row r="642" spans="1:21" ht="195">
      <c r="A642" s="126">
        <v>196</v>
      </c>
      <c r="B642" s="77" t="s">
        <v>333</v>
      </c>
      <c r="C642" s="14">
        <v>1979</v>
      </c>
      <c r="D642" s="14"/>
      <c r="E642" s="21" t="s">
        <v>733</v>
      </c>
      <c r="F642" s="14" t="s">
        <v>1490</v>
      </c>
      <c r="G642" s="14">
        <v>1</v>
      </c>
      <c r="H642" s="27">
        <v>5223.32</v>
      </c>
      <c r="I642" s="27">
        <v>4673.32</v>
      </c>
      <c r="J642" s="27">
        <v>4159.12</v>
      </c>
      <c r="K642" s="39">
        <v>385</v>
      </c>
      <c r="L642" s="14" t="s">
        <v>1350</v>
      </c>
      <c r="M642" s="37">
        <f aca="true" t="shared" si="56" ref="M642:M653">N642+O642+P642+Q642</f>
        <v>15566529.53</v>
      </c>
      <c r="N642" s="37"/>
      <c r="O642" s="37"/>
      <c r="P642" s="37"/>
      <c r="Q642" s="37">
        <v>15566529.53</v>
      </c>
      <c r="R642" s="27">
        <f t="shared" si="55"/>
        <v>3330.93593633648</v>
      </c>
      <c r="S642" s="19">
        <v>14736.15</v>
      </c>
      <c r="T642" s="14" t="s">
        <v>756</v>
      </c>
      <c r="U642" s="160"/>
    </row>
    <row r="643" spans="1:21" ht="45">
      <c r="A643" s="126">
        <v>197</v>
      </c>
      <c r="B643" s="77" t="s">
        <v>334</v>
      </c>
      <c r="C643" s="14">
        <v>1974</v>
      </c>
      <c r="D643" s="14">
        <v>2012</v>
      </c>
      <c r="E643" s="14" t="s">
        <v>1326</v>
      </c>
      <c r="F643" s="14" t="s">
        <v>1486</v>
      </c>
      <c r="G643" s="14">
        <v>6</v>
      </c>
      <c r="H643" s="27">
        <v>5093.3</v>
      </c>
      <c r="I643" s="27">
        <v>4527.3</v>
      </c>
      <c r="J643" s="27">
        <v>4120.9</v>
      </c>
      <c r="K643" s="39">
        <v>251</v>
      </c>
      <c r="L643" s="14" t="s">
        <v>1052</v>
      </c>
      <c r="M643" s="37">
        <f t="shared" si="56"/>
        <v>9003532.06</v>
      </c>
      <c r="N643" s="37"/>
      <c r="O643" s="37"/>
      <c r="P643" s="37"/>
      <c r="Q643" s="37">
        <v>9003532.06</v>
      </c>
      <c r="R643" s="27">
        <f t="shared" si="55"/>
        <v>1988.7200008835289</v>
      </c>
      <c r="S643" s="19">
        <v>14736.15</v>
      </c>
      <c r="T643" s="14" t="s">
        <v>756</v>
      </c>
      <c r="U643" s="160"/>
    </row>
    <row r="644" spans="1:21" ht="45">
      <c r="A644" s="126">
        <v>198</v>
      </c>
      <c r="B644" s="77" t="s">
        <v>786</v>
      </c>
      <c r="C644" s="14">
        <v>1961</v>
      </c>
      <c r="D644" s="14">
        <v>2008</v>
      </c>
      <c r="E644" s="21" t="s">
        <v>733</v>
      </c>
      <c r="F644" s="14" t="s">
        <v>1485</v>
      </c>
      <c r="G644" s="14">
        <v>3</v>
      </c>
      <c r="H644" s="27">
        <v>2835.78</v>
      </c>
      <c r="I644" s="27">
        <v>2628.78</v>
      </c>
      <c r="J644" s="27">
        <v>2364.1</v>
      </c>
      <c r="K644" s="39">
        <v>181</v>
      </c>
      <c r="L644" s="14" t="s">
        <v>1328</v>
      </c>
      <c r="M644" s="37">
        <f t="shared" si="56"/>
        <v>3861823.99</v>
      </c>
      <c r="N644" s="37"/>
      <c r="O644" s="37"/>
      <c r="P644" s="37"/>
      <c r="Q644" s="37">
        <v>3861823.99</v>
      </c>
      <c r="R644" s="27">
        <f t="shared" si="55"/>
        <v>1469.055603740138</v>
      </c>
      <c r="S644" s="19">
        <v>14736.15</v>
      </c>
      <c r="T644" s="14" t="s">
        <v>756</v>
      </c>
      <c r="U644" s="160"/>
    </row>
    <row r="645" spans="1:21" ht="120">
      <c r="A645" s="126">
        <v>199</v>
      </c>
      <c r="B645" s="77" t="s">
        <v>879</v>
      </c>
      <c r="C645" s="14">
        <v>1976</v>
      </c>
      <c r="D645" s="14"/>
      <c r="E645" s="14" t="s">
        <v>1326</v>
      </c>
      <c r="F645" s="14" t="s">
        <v>1486</v>
      </c>
      <c r="G645" s="14">
        <v>5</v>
      </c>
      <c r="H645" s="27">
        <v>4217.71</v>
      </c>
      <c r="I645" s="27">
        <v>3790.21</v>
      </c>
      <c r="J645" s="27">
        <v>3295.41</v>
      </c>
      <c r="K645" s="39">
        <v>186</v>
      </c>
      <c r="L645" s="14" t="s">
        <v>1351</v>
      </c>
      <c r="M645" s="37">
        <f t="shared" si="56"/>
        <v>10051106.29</v>
      </c>
      <c r="N645" s="37"/>
      <c r="O645" s="37"/>
      <c r="P645" s="37"/>
      <c r="Q645" s="37">
        <v>10051106.29</v>
      </c>
      <c r="R645" s="27">
        <f t="shared" si="55"/>
        <v>2651.859999841697</v>
      </c>
      <c r="S645" s="19">
        <v>14736.15</v>
      </c>
      <c r="T645" s="14" t="s">
        <v>756</v>
      </c>
      <c r="U645" s="160"/>
    </row>
    <row r="646" spans="1:21" ht="180">
      <c r="A646" s="126">
        <v>200</v>
      </c>
      <c r="B646" s="77" t="s">
        <v>880</v>
      </c>
      <c r="C646" s="14">
        <v>1975</v>
      </c>
      <c r="D646" s="14"/>
      <c r="E646" s="14" t="s">
        <v>1326</v>
      </c>
      <c r="F646" s="14" t="s">
        <v>1486</v>
      </c>
      <c r="G646" s="14">
        <v>4</v>
      </c>
      <c r="H646" s="27">
        <v>3425</v>
      </c>
      <c r="I646" s="27">
        <v>3023.2</v>
      </c>
      <c r="J646" s="27">
        <v>2753.1</v>
      </c>
      <c r="K646" s="39">
        <v>153</v>
      </c>
      <c r="L646" s="14" t="s">
        <v>1352</v>
      </c>
      <c r="M646" s="37">
        <f t="shared" si="56"/>
        <v>9745823.02</v>
      </c>
      <c r="N646" s="37"/>
      <c r="O646" s="37"/>
      <c r="P646" s="37"/>
      <c r="Q646" s="37">
        <v>9745823.02</v>
      </c>
      <c r="R646" s="27">
        <f t="shared" si="55"/>
        <v>3223.6778975919556</v>
      </c>
      <c r="S646" s="19">
        <v>14736.15</v>
      </c>
      <c r="T646" s="14" t="s">
        <v>756</v>
      </c>
      <c r="U646" s="160"/>
    </row>
    <row r="647" spans="1:21" ht="45">
      <c r="A647" s="126">
        <v>201</v>
      </c>
      <c r="B647" s="77" t="s">
        <v>881</v>
      </c>
      <c r="C647" s="14">
        <v>1978</v>
      </c>
      <c r="D647" s="14"/>
      <c r="E647" s="14" t="s">
        <v>1326</v>
      </c>
      <c r="F647" s="14" t="s">
        <v>1490</v>
      </c>
      <c r="G647" s="14">
        <v>4</v>
      </c>
      <c r="H647" s="27">
        <v>8759.9</v>
      </c>
      <c r="I647" s="27">
        <v>7711.8</v>
      </c>
      <c r="J647" s="27">
        <v>7364.4</v>
      </c>
      <c r="K647" s="39">
        <v>424</v>
      </c>
      <c r="L647" s="14" t="s">
        <v>743</v>
      </c>
      <c r="M647" s="37">
        <f t="shared" si="56"/>
        <v>4068977.03</v>
      </c>
      <c r="N647" s="37"/>
      <c r="O647" s="37"/>
      <c r="P647" s="37"/>
      <c r="Q647" s="37">
        <v>4068977.03</v>
      </c>
      <c r="R647" s="27">
        <f t="shared" si="55"/>
        <v>527.6299994813143</v>
      </c>
      <c r="S647" s="19">
        <v>14736.15</v>
      </c>
      <c r="T647" s="14" t="s">
        <v>756</v>
      </c>
      <c r="U647" s="160"/>
    </row>
    <row r="648" spans="1:21" ht="150">
      <c r="A648" s="126">
        <v>202</v>
      </c>
      <c r="B648" s="77" t="s">
        <v>787</v>
      </c>
      <c r="C648" s="14">
        <v>1977</v>
      </c>
      <c r="D648" s="14">
        <v>2012</v>
      </c>
      <c r="E648" s="14" t="s">
        <v>1326</v>
      </c>
      <c r="F648" s="14" t="s">
        <v>1490</v>
      </c>
      <c r="G648" s="14">
        <v>4</v>
      </c>
      <c r="H648" s="27">
        <v>8802.85</v>
      </c>
      <c r="I648" s="27">
        <v>7785.65</v>
      </c>
      <c r="J648" s="27">
        <v>7345.7</v>
      </c>
      <c r="K648" s="39">
        <v>369</v>
      </c>
      <c r="L648" s="14" t="s">
        <v>1353</v>
      </c>
      <c r="M648" s="37">
        <f t="shared" si="56"/>
        <v>22385012.28</v>
      </c>
      <c r="N648" s="37"/>
      <c r="O648" s="37"/>
      <c r="P648" s="37"/>
      <c r="Q648" s="37">
        <v>22385012.28</v>
      </c>
      <c r="R648" s="27">
        <f t="shared" si="55"/>
        <v>2875.1629318040245</v>
      </c>
      <c r="S648" s="19">
        <v>14736.15</v>
      </c>
      <c r="T648" s="14" t="s">
        <v>756</v>
      </c>
      <c r="U648" s="160"/>
    </row>
    <row r="649" spans="1:21" ht="105">
      <c r="A649" s="126">
        <v>203</v>
      </c>
      <c r="B649" s="77" t="s">
        <v>788</v>
      </c>
      <c r="C649" s="14">
        <v>1975</v>
      </c>
      <c r="D649" s="14"/>
      <c r="E649" s="14" t="s">
        <v>1326</v>
      </c>
      <c r="F649" s="14" t="s">
        <v>1486</v>
      </c>
      <c r="G649" s="14">
        <v>12</v>
      </c>
      <c r="H649" s="27">
        <v>10131.4</v>
      </c>
      <c r="I649" s="27">
        <v>9065.4</v>
      </c>
      <c r="J649" s="27">
        <v>8732.4</v>
      </c>
      <c r="K649" s="39">
        <v>432</v>
      </c>
      <c r="L649" s="14" t="s">
        <v>277</v>
      </c>
      <c r="M649" s="37">
        <f t="shared" si="56"/>
        <v>26562800.5</v>
      </c>
      <c r="N649" s="37"/>
      <c r="O649" s="37"/>
      <c r="P649" s="37"/>
      <c r="Q649" s="37">
        <v>26562800.5</v>
      </c>
      <c r="R649" s="27">
        <f t="shared" si="55"/>
        <v>2930.1299997793813</v>
      </c>
      <c r="S649" s="19">
        <v>14736.15</v>
      </c>
      <c r="T649" s="14" t="s">
        <v>756</v>
      </c>
      <c r="U649" s="160"/>
    </row>
    <row r="650" spans="1:21" ht="165">
      <c r="A650" s="126">
        <v>204</v>
      </c>
      <c r="B650" s="77" t="s">
        <v>335</v>
      </c>
      <c r="C650" s="14">
        <v>1962</v>
      </c>
      <c r="D650" s="14"/>
      <c r="E650" s="21" t="s">
        <v>733</v>
      </c>
      <c r="F650" s="14" t="s">
        <v>1485</v>
      </c>
      <c r="G650" s="14">
        <v>4</v>
      </c>
      <c r="H650" s="27">
        <v>2834.7</v>
      </c>
      <c r="I650" s="27">
        <v>2538.7</v>
      </c>
      <c r="J650" s="27">
        <v>2293.9</v>
      </c>
      <c r="K650" s="39">
        <v>133</v>
      </c>
      <c r="L650" s="14" t="s">
        <v>1354</v>
      </c>
      <c r="M650" s="37">
        <f t="shared" si="56"/>
        <v>8001106.87</v>
      </c>
      <c r="N650" s="37"/>
      <c r="O650" s="37"/>
      <c r="P650" s="37"/>
      <c r="Q650" s="37">
        <v>8001106.87</v>
      </c>
      <c r="R650" s="27">
        <f t="shared" si="55"/>
        <v>3151.655126639619</v>
      </c>
      <c r="S650" s="19">
        <v>14736.15</v>
      </c>
      <c r="T650" s="14" t="s">
        <v>756</v>
      </c>
      <c r="U650" s="160"/>
    </row>
    <row r="651" spans="1:21" ht="105">
      <c r="A651" s="126">
        <v>205</v>
      </c>
      <c r="B651" s="77" t="s">
        <v>336</v>
      </c>
      <c r="C651" s="14">
        <v>1963</v>
      </c>
      <c r="D651" s="14">
        <v>2011</v>
      </c>
      <c r="E651" s="21" t="s">
        <v>733</v>
      </c>
      <c r="F651" s="14" t="s">
        <v>1485</v>
      </c>
      <c r="G651" s="14">
        <v>3</v>
      </c>
      <c r="H651" s="27">
        <v>2129.1</v>
      </c>
      <c r="I651" s="27">
        <v>1953.1</v>
      </c>
      <c r="J651" s="27">
        <v>1731.2</v>
      </c>
      <c r="K651" s="39">
        <v>112</v>
      </c>
      <c r="L651" s="76" t="s">
        <v>1056</v>
      </c>
      <c r="M651" s="37">
        <f t="shared" si="56"/>
        <v>1925362.26</v>
      </c>
      <c r="N651" s="37"/>
      <c r="O651" s="37"/>
      <c r="P651" s="37"/>
      <c r="Q651" s="37">
        <v>1925362.26</v>
      </c>
      <c r="R651" s="27">
        <f t="shared" si="55"/>
        <v>985.7980953356204</v>
      </c>
      <c r="S651" s="19">
        <v>14736.15</v>
      </c>
      <c r="T651" s="14" t="s">
        <v>756</v>
      </c>
      <c r="U651" s="160">
        <v>6.08</v>
      </c>
    </row>
    <row r="652" spans="1:21" ht="75">
      <c r="A652" s="126">
        <v>206</v>
      </c>
      <c r="B652" s="77" t="s">
        <v>884</v>
      </c>
      <c r="C652" s="14">
        <v>1962</v>
      </c>
      <c r="D652" s="14">
        <v>2015</v>
      </c>
      <c r="E652" s="21" t="s">
        <v>733</v>
      </c>
      <c r="F652" s="14" t="s">
        <v>1491</v>
      </c>
      <c r="G652" s="14">
        <v>1</v>
      </c>
      <c r="H652" s="27">
        <v>312.5</v>
      </c>
      <c r="I652" s="27">
        <v>290.1</v>
      </c>
      <c r="J652" s="27">
        <v>145.8</v>
      </c>
      <c r="K652" s="39">
        <v>20</v>
      </c>
      <c r="L652" s="14" t="s">
        <v>93</v>
      </c>
      <c r="M652" s="37">
        <f t="shared" si="56"/>
        <v>393918.09</v>
      </c>
      <c r="N652" s="37"/>
      <c r="O652" s="37"/>
      <c r="P652" s="37"/>
      <c r="Q652" s="37">
        <v>393918.09</v>
      </c>
      <c r="R652" s="27">
        <f t="shared" si="55"/>
        <v>1357.8700103412616</v>
      </c>
      <c r="S652" s="19">
        <v>14736.15</v>
      </c>
      <c r="T652" s="14" t="s">
        <v>756</v>
      </c>
      <c r="U652" s="160">
        <v>6.08</v>
      </c>
    </row>
    <row r="653" spans="1:21" ht="120">
      <c r="A653" s="126">
        <v>207</v>
      </c>
      <c r="B653" s="77" t="s">
        <v>337</v>
      </c>
      <c r="C653" s="14">
        <v>1959</v>
      </c>
      <c r="D653" s="14"/>
      <c r="E653" s="21" t="s">
        <v>733</v>
      </c>
      <c r="F653" s="14" t="s">
        <v>1487</v>
      </c>
      <c r="G653" s="14">
        <v>2</v>
      </c>
      <c r="H653" s="27">
        <v>835.6</v>
      </c>
      <c r="I653" s="27">
        <v>737.6</v>
      </c>
      <c r="J653" s="27">
        <v>485.2</v>
      </c>
      <c r="K653" s="39">
        <v>70</v>
      </c>
      <c r="L653" s="14" t="s">
        <v>1355</v>
      </c>
      <c r="M653" s="37">
        <f t="shared" si="56"/>
        <v>2566392.2800000003</v>
      </c>
      <c r="N653" s="37"/>
      <c r="O653" s="37"/>
      <c r="P653" s="37"/>
      <c r="Q653" s="37">
        <v>2566392.2800000003</v>
      </c>
      <c r="R653" s="27">
        <f t="shared" si="55"/>
        <v>3479.38215835141</v>
      </c>
      <c r="S653" s="19">
        <v>14736.15</v>
      </c>
      <c r="T653" s="14" t="s">
        <v>756</v>
      </c>
      <c r="U653" s="160"/>
    </row>
    <row r="654" spans="1:21" ht="15">
      <c r="A654" s="126"/>
      <c r="B654" s="159" t="s">
        <v>1154</v>
      </c>
      <c r="C654" s="38"/>
      <c r="D654" s="38"/>
      <c r="E654" s="19"/>
      <c r="F654" s="38"/>
      <c r="G654" s="38"/>
      <c r="H654" s="28">
        <f>SUM(H577:H653)</f>
        <v>272969.22999999986</v>
      </c>
      <c r="I654" s="28">
        <f aca="true" t="shared" si="57" ref="I654:Q654">SUM(I577:I653)</f>
        <v>244418.47999999998</v>
      </c>
      <c r="J654" s="28">
        <f t="shared" si="57"/>
        <v>219137.84999999998</v>
      </c>
      <c r="K654" s="233">
        <f t="shared" si="57"/>
        <v>12830</v>
      </c>
      <c r="L654" s="28"/>
      <c r="M654" s="28">
        <f t="shared" si="57"/>
        <v>447231550.1399999</v>
      </c>
      <c r="N654" s="28"/>
      <c r="O654" s="28"/>
      <c r="P654" s="28"/>
      <c r="Q654" s="28">
        <f t="shared" si="57"/>
        <v>447231550.1399999</v>
      </c>
      <c r="R654" s="28">
        <f>M654/I654</f>
        <v>1829.7779698981842</v>
      </c>
      <c r="S654" s="28"/>
      <c r="T654" s="28"/>
      <c r="U654" s="160"/>
    </row>
    <row r="655" spans="1:21" ht="15">
      <c r="A655" s="126"/>
      <c r="B655" s="38"/>
      <c r="C655" s="38"/>
      <c r="D655" s="38"/>
      <c r="E655" s="19"/>
      <c r="F655" s="38"/>
      <c r="G655" s="38"/>
      <c r="H655" s="115"/>
      <c r="I655" s="115"/>
      <c r="J655" s="115"/>
      <c r="K655" s="227"/>
      <c r="L655" s="38"/>
      <c r="M655" s="38"/>
      <c r="N655" s="38"/>
      <c r="O655" s="38"/>
      <c r="P655" s="38"/>
      <c r="Q655" s="38"/>
      <c r="R655" s="28"/>
      <c r="S655" s="38"/>
      <c r="T655" s="38"/>
      <c r="U655" s="160"/>
    </row>
    <row r="656" spans="1:21" ht="15.75">
      <c r="A656" s="126"/>
      <c r="B656" s="165" t="s">
        <v>1067</v>
      </c>
      <c r="C656" s="38"/>
      <c r="D656" s="38"/>
      <c r="E656" s="19"/>
      <c r="F656" s="38"/>
      <c r="G656" s="38"/>
      <c r="H656" s="28">
        <f>H404+H408+H415+H420+H425+H434+H438+H443+H447+H455+H462+H467+H472+H486+H497+H500+H512+H515+H518+H524+H551+H566+H575+H654</f>
        <v>470809.91999999987</v>
      </c>
      <c r="I656" s="28">
        <f>I404+I408+I415+I420+I425+I434+I438+I443+I447+I455+I462+I467+I472+I486+I497+I500+I512+I515+I518+I524+I551+I566+I575+I654</f>
        <v>435752.27</v>
      </c>
      <c r="J656" s="28">
        <f>J404+J408+J415+J420+J425+J434+J438+J443+J447+J455+J462+J467+J472+J486+J497+J500+J512+J515+J518+J524+J551+J566+J575+J654</f>
        <v>375806.43999999994</v>
      </c>
      <c r="K656" s="233">
        <f>K404+K408+K415+K420+K425+K434+K438+K443+K447+K455+K462+K467+K472+K486+K497+K500+K512+K515+K518+K524+K551+K566+K575+K654</f>
        <v>21664</v>
      </c>
      <c r="L656" s="28"/>
      <c r="M656" s="28">
        <f>M404+M408+M415+M420+M425+M434+M438+M443+M447+M455+M462+M467+M472+M486+M497+M500+M512+M515+M518+M524+M551+M566+M575+M654</f>
        <v>782509117.26</v>
      </c>
      <c r="N656" s="28"/>
      <c r="O656" s="28"/>
      <c r="P656" s="28"/>
      <c r="Q656" s="28">
        <f>Q404+Q408+Q415+Q420+Q425+Q434+Q438+Q443+Q447+Q455+Q462+Q467+Q472+Q486+Q497+Q500+Q512+Q515+Q518+Q524+Q551+Q566+Q575+Q654</f>
        <v>782509117.26</v>
      </c>
      <c r="R656" s="28">
        <f>R404+R408+R415+R420+R425+R434+R438+R443+R447+R455+R462+R467+R472+R486+R497+R511+R515+R518+R524+R566+R575+R654</f>
        <v>34565.082455370364</v>
      </c>
      <c r="S656" s="38"/>
      <c r="T656" s="38"/>
      <c r="U656" s="160"/>
    </row>
    <row r="657" spans="1:21" ht="14.25">
      <c r="A657" s="280" t="s">
        <v>1522</v>
      </c>
      <c r="B657" s="281"/>
      <c r="C657" s="281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281"/>
      <c r="T657" s="281"/>
      <c r="U657" s="282"/>
    </row>
    <row r="658" spans="1:21" ht="14.25">
      <c r="A658" s="275" t="s">
        <v>765</v>
      </c>
      <c r="B658" s="276"/>
      <c r="C658" s="276"/>
      <c r="D658" s="276"/>
      <c r="E658" s="276"/>
      <c r="F658" s="276"/>
      <c r="G658" s="276"/>
      <c r="H658" s="276"/>
      <c r="I658" s="276"/>
      <c r="J658" s="276"/>
      <c r="K658" s="276"/>
      <c r="L658" s="276"/>
      <c r="M658" s="276"/>
      <c r="N658" s="276"/>
      <c r="O658" s="276"/>
      <c r="P658" s="276"/>
      <c r="Q658" s="277"/>
      <c r="R658" s="276"/>
      <c r="S658" s="276"/>
      <c r="T658" s="276"/>
      <c r="U658" s="278"/>
    </row>
    <row r="659" spans="1:21" ht="45">
      <c r="A659" s="126">
        <v>1</v>
      </c>
      <c r="B659" s="77" t="s">
        <v>1081</v>
      </c>
      <c r="C659" s="94">
        <v>1970</v>
      </c>
      <c r="D659" s="94"/>
      <c r="E659" s="94" t="s">
        <v>733</v>
      </c>
      <c r="F659" s="94">
        <v>2</v>
      </c>
      <c r="G659" s="94">
        <v>2</v>
      </c>
      <c r="H659" s="34">
        <v>1032.7</v>
      </c>
      <c r="I659" s="34">
        <v>1032.7</v>
      </c>
      <c r="J659" s="34">
        <v>441</v>
      </c>
      <c r="K659" s="105">
        <v>33</v>
      </c>
      <c r="L659" s="94" t="s">
        <v>1321</v>
      </c>
      <c r="M659" s="34">
        <v>1035363</v>
      </c>
      <c r="N659" s="94"/>
      <c r="O659" s="94"/>
      <c r="P659" s="34"/>
      <c r="Q659" s="34">
        <v>1035363</v>
      </c>
      <c r="R659" s="27">
        <v>1573.5</v>
      </c>
      <c r="S659" s="19">
        <v>14736.15</v>
      </c>
      <c r="T659" s="34" t="s">
        <v>756</v>
      </c>
      <c r="U659" s="160"/>
    </row>
    <row r="660" spans="1:21" ht="15">
      <c r="A660" s="164"/>
      <c r="B660" s="159" t="s">
        <v>702</v>
      </c>
      <c r="C660" s="38"/>
      <c r="D660" s="38"/>
      <c r="E660" s="19"/>
      <c r="F660" s="38"/>
      <c r="G660" s="38"/>
      <c r="H660" s="28">
        <f>SUM(H659:H659)</f>
        <v>1032.7</v>
      </c>
      <c r="I660" s="28">
        <f>SUM(I659:I659)</f>
        <v>1032.7</v>
      </c>
      <c r="J660" s="28">
        <f>SUM(J659:J659)</f>
        <v>441</v>
      </c>
      <c r="K660" s="233">
        <f>SUM(K659:K659)</f>
        <v>33</v>
      </c>
      <c r="L660" s="28"/>
      <c r="M660" s="28">
        <f>SUM(M659:M659)</f>
        <v>1035363</v>
      </c>
      <c r="N660" s="28"/>
      <c r="O660" s="28"/>
      <c r="P660" s="28"/>
      <c r="Q660" s="28">
        <f>SUM(Q659:Q659)</f>
        <v>1035363</v>
      </c>
      <c r="R660" s="28">
        <f>M660/I660</f>
        <v>1002.5786772538007</v>
      </c>
      <c r="S660" s="38"/>
      <c r="T660" s="38"/>
      <c r="U660" s="166"/>
    </row>
    <row r="661" spans="1:21" ht="14.25">
      <c r="A661" s="275" t="s">
        <v>742</v>
      </c>
      <c r="B661" s="276"/>
      <c r="C661" s="276"/>
      <c r="D661" s="276"/>
      <c r="E661" s="276"/>
      <c r="F661" s="276"/>
      <c r="G661" s="276"/>
      <c r="H661" s="276"/>
      <c r="I661" s="276"/>
      <c r="J661" s="276"/>
      <c r="K661" s="276"/>
      <c r="L661" s="276"/>
      <c r="M661" s="276"/>
      <c r="N661" s="276"/>
      <c r="O661" s="276"/>
      <c r="P661" s="276"/>
      <c r="Q661" s="277"/>
      <c r="R661" s="276"/>
      <c r="S661" s="276"/>
      <c r="T661" s="276"/>
      <c r="U661" s="278"/>
    </row>
    <row r="662" spans="1:21" ht="45">
      <c r="A662" s="126">
        <v>2</v>
      </c>
      <c r="B662" s="77" t="s">
        <v>338</v>
      </c>
      <c r="C662" s="14">
        <v>1977</v>
      </c>
      <c r="D662" s="14"/>
      <c r="E662" s="14" t="s">
        <v>733</v>
      </c>
      <c r="F662" s="14">
        <v>2</v>
      </c>
      <c r="G662" s="14">
        <v>3</v>
      </c>
      <c r="H662" s="27">
        <v>965.6</v>
      </c>
      <c r="I662" s="27">
        <v>882.4</v>
      </c>
      <c r="J662" s="27">
        <v>882.4</v>
      </c>
      <c r="K662" s="39">
        <v>34</v>
      </c>
      <c r="L662" s="94" t="s">
        <v>1321</v>
      </c>
      <c r="M662" s="27">
        <v>2268357.6</v>
      </c>
      <c r="N662" s="27"/>
      <c r="O662" s="27"/>
      <c r="P662" s="27"/>
      <c r="Q662" s="27">
        <v>2268357.6</v>
      </c>
      <c r="R662" s="27">
        <f>M662/I662</f>
        <v>2570.6681776971895</v>
      </c>
      <c r="S662" s="19">
        <v>14736.15</v>
      </c>
      <c r="T662" s="14" t="s">
        <v>756</v>
      </c>
      <c r="U662" s="160"/>
    </row>
    <row r="663" spans="1:21" ht="45">
      <c r="A663" s="126">
        <v>3</v>
      </c>
      <c r="B663" s="77" t="s">
        <v>173</v>
      </c>
      <c r="C663" s="14">
        <v>1970</v>
      </c>
      <c r="D663" s="14"/>
      <c r="E663" s="14" t="s">
        <v>733</v>
      </c>
      <c r="F663" s="14">
        <v>2</v>
      </c>
      <c r="G663" s="14">
        <v>1</v>
      </c>
      <c r="H663" s="27">
        <v>380.5</v>
      </c>
      <c r="I663" s="27">
        <v>348.5</v>
      </c>
      <c r="J663" s="27">
        <v>305.8</v>
      </c>
      <c r="K663" s="39">
        <v>18</v>
      </c>
      <c r="L663" s="14" t="s">
        <v>743</v>
      </c>
      <c r="M663" s="27">
        <v>200763.22</v>
      </c>
      <c r="N663" s="27"/>
      <c r="O663" s="27"/>
      <c r="P663" s="27"/>
      <c r="Q663" s="27">
        <v>200763.22</v>
      </c>
      <c r="R663" s="27">
        <f>M663/I663</f>
        <v>576.078106169297</v>
      </c>
      <c r="S663" s="19">
        <v>14736.15</v>
      </c>
      <c r="T663" s="14" t="s">
        <v>756</v>
      </c>
      <c r="U663" s="160"/>
    </row>
    <row r="664" spans="1:21" ht="15">
      <c r="A664" s="126"/>
      <c r="B664" s="152" t="s">
        <v>1323</v>
      </c>
      <c r="C664" s="14"/>
      <c r="D664" s="14"/>
      <c r="E664" s="14"/>
      <c r="F664" s="14"/>
      <c r="G664" s="14"/>
      <c r="H664" s="28">
        <f>SUM(H662:H663)</f>
        <v>1346.1</v>
      </c>
      <c r="I664" s="28">
        <f>SUM(I662:I663)</f>
        <v>1230.9</v>
      </c>
      <c r="J664" s="28">
        <f>SUM(J662:J663)</f>
        <v>1188.2</v>
      </c>
      <c r="K664" s="233">
        <f>SUM(K662:K663)</f>
        <v>52</v>
      </c>
      <c r="L664" s="14"/>
      <c r="M664" s="28">
        <f>SUM(M662:M663)</f>
        <v>2469120.8200000003</v>
      </c>
      <c r="N664" s="28"/>
      <c r="O664" s="28"/>
      <c r="P664" s="28"/>
      <c r="Q664" s="28">
        <f>SUM(Q662:Q663)</f>
        <v>2469120.8200000003</v>
      </c>
      <c r="R664" s="28">
        <f>M664/I664</f>
        <v>2005.947534324478</v>
      </c>
      <c r="S664" s="19"/>
      <c r="T664" s="18"/>
      <c r="U664" s="240"/>
    </row>
    <row r="665" spans="1:21" ht="14.25">
      <c r="A665" s="275" t="s">
        <v>745</v>
      </c>
      <c r="B665" s="276"/>
      <c r="C665" s="276"/>
      <c r="D665" s="276"/>
      <c r="E665" s="276"/>
      <c r="F665" s="276"/>
      <c r="G665" s="276"/>
      <c r="H665" s="276"/>
      <c r="I665" s="276"/>
      <c r="J665" s="276"/>
      <c r="K665" s="276"/>
      <c r="L665" s="276"/>
      <c r="M665" s="276"/>
      <c r="N665" s="276"/>
      <c r="O665" s="276"/>
      <c r="P665" s="276"/>
      <c r="Q665" s="277"/>
      <c r="R665" s="276"/>
      <c r="S665" s="276"/>
      <c r="T665" s="276"/>
      <c r="U665" s="278"/>
    </row>
    <row r="666" spans="1:21" ht="45">
      <c r="A666" s="129">
        <v>4</v>
      </c>
      <c r="B666" s="115" t="s">
        <v>339</v>
      </c>
      <c r="C666" s="39">
        <v>1983</v>
      </c>
      <c r="D666" s="39"/>
      <c r="E666" s="27" t="s">
        <v>733</v>
      </c>
      <c r="F666" s="95">
        <v>5</v>
      </c>
      <c r="G666" s="95">
        <v>1</v>
      </c>
      <c r="H666" s="27">
        <v>3911.06</v>
      </c>
      <c r="I666" s="27">
        <v>2671.13</v>
      </c>
      <c r="J666" s="27">
        <v>2373.38</v>
      </c>
      <c r="K666" s="39">
        <v>220</v>
      </c>
      <c r="L666" s="27" t="s">
        <v>743</v>
      </c>
      <c r="M666" s="27">
        <v>2063592.59</v>
      </c>
      <c r="N666" s="27"/>
      <c r="O666" s="27"/>
      <c r="P666" s="27"/>
      <c r="Q666" s="27">
        <f>M666</f>
        <v>2063592.59</v>
      </c>
      <c r="R666" s="27">
        <f>M666/I666</f>
        <v>772.554158726831</v>
      </c>
      <c r="S666" s="19">
        <v>14736.15</v>
      </c>
      <c r="T666" s="19" t="s">
        <v>756</v>
      </c>
      <c r="U666" s="160"/>
    </row>
    <row r="667" spans="1:21" ht="45">
      <c r="A667" s="129">
        <v>5</v>
      </c>
      <c r="B667" s="115" t="s">
        <v>1241</v>
      </c>
      <c r="C667" s="39">
        <v>1981</v>
      </c>
      <c r="D667" s="39"/>
      <c r="E667" s="27" t="s">
        <v>733</v>
      </c>
      <c r="F667" s="95">
        <v>2</v>
      </c>
      <c r="G667" s="95">
        <v>2</v>
      </c>
      <c r="H667" s="27">
        <v>602.35</v>
      </c>
      <c r="I667" s="27">
        <v>556.4</v>
      </c>
      <c r="J667" s="27">
        <v>379.66</v>
      </c>
      <c r="K667" s="39">
        <v>19</v>
      </c>
      <c r="L667" s="27" t="s">
        <v>1321</v>
      </c>
      <c r="M667" s="27">
        <v>1296564</v>
      </c>
      <c r="N667" s="27"/>
      <c r="O667" s="27"/>
      <c r="P667" s="27"/>
      <c r="Q667" s="27">
        <f>M667</f>
        <v>1296564</v>
      </c>
      <c r="R667" s="27">
        <f>M667/I667</f>
        <v>2330.2731847591663</v>
      </c>
      <c r="S667" s="19">
        <v>14736.15</v>
      </c>
      <c r="T667" s="19" t="s">
        <v>756</v>
      </c>
      <c r="U667" s="160"/>
    </row>
    <row r="668" spans="1:21" ht="45">
      <c r="A668" s="129">
        <v>6</v>
      </c>
      <c r="B668" s="115" t="s">
        <v>1242</v>
      </c>
      <c r="C668" s="39">
        <v>1975</v>
      </c>
      <c r="D668" s="39"/>
      <c r="E668" s="27" t="s">
        <v>733</v>
      </c>
      <c r="F668" s="95">
        <v>2</v>
      </c>
      <c r="G668" s="95">
        <v>2</v>
      </c>
      <c r="H668" s="27">
        <v>583.14</v>
      </c>
      <c r="I668" s="27">
        <v>541.53</v>
      </c>
      <c r="J668" s="27">
        <v>541.53</v>
      </c>
      <c r="K668" s="39">
        <v>28</v>
      </c>
      <c r="L668" s="27" t="s">
        <v>1321</v>
      </c>
      <c r="M668" s="27">
        <v>1696610.64</v>
      </c>
      <c r="N668" s="27"/>
      <c r="O668" s="27"/>
      <c r="P668" s="27"/>
      <c r="Q668" s="27">
        <f>M668</f>
        <v>1696610.64</v>
      </c>
      <c r="R668" s="27">
        <f>M668/I668</f>
        <v>3132.9947371336766</v>
      </c>
      <c r="S668" s="19">
        <v>14736.15</v>
      </c>
      <c r="T668" s="19" t="s">
        <v>756</v>
      </c>
      <c r="U668" s="160"/>
    </row>
    <row r="669" spans="1:21" ht="45">
      <c r="A669" s="129">
        <v>7</v>
      </c>
      <c r="B669" s="153" t="s">
        <v>1243</v>
      </c>
      <c r="C669" s="39">
        <v>1972</v>
      </c>
      <c r="D669" s="39"/>
      <c r="E669" s="27" t="s">
        <v>733</v>
      </c>
      <c r="F669" s="95">
        <v>2</v>
      </c>
      <c r="G669" s="95">
        <v>1</v>
      </c>
      <c r="H669" s="27">
        <v>400</v>
      </c>
      <c r="I669" s="27">
        <v>366.2</v>
      </c>
      <c r="J669" s="27">
        <v>366.2</v>
      </c>
      <c r="K669" s="39">
        <v>13</v>
      </c>
      <c r="L669" s="27" t="s">
        <v>1321</v>
      </c>
      <c r="M669" s="27">
        <v>976828.8</v>
      </c>
      <c r="N669" s="27"/>
      <c r="O669" s="27"/>
      <c r="P669" s="27"/>
      <c r="Q669" s="27">
        <f>M669</f>
        <v>976828.8</v>
      </c>
      <c r="R669" s="27">
        <f>M669/I669</f>
        <v>2667.4735117422174</v>
      </c>
      <c r="S669" s="19">
        <v>14736.15</v>
      </c>
      <c r="T669" s="19" t="s">
        <v>756</v>
      </c>
      <c r="U669" s="160"/>
    </row>
    <row r="670" spans="1:21" ht="15">
      <c r="A670" s="154"/>
      <c r="B670" s="152" t="s">
        <v>1500</v>
      </c>
      <c r="C670" s="27"/>
      <c r="D670" s="27"/>
      <c r="E670" s="27"/>
      <c r="F670" s="27"/>
      <c r="G670" s="27"/>
      <c r="H670" s="28">
        <f>SUM(H666:H669)</f>
        <v>5496.55</v>
      </c>
      <c r="I670" s="28">
        <f>SUM(I666:I669)</f>
        <v>4135.26</v>
      </c>
      <c r="J670" s="28">
        <f>SUM(J666:J669)</f>
        <v>3660.7699999999995</v>
      </c>
      <c r="K670" s="233">
        <f>SUM(K666:K669)</f>
        <v>280</v>
      </c>
      <c r="L670" s="28"/>
      <c r="M670" s="28">
        <f>SUM(M666:M669)</f>
        <v>6033596.029999999</v>
      </c>
      <c r="N670" s="28"/>
      <c r="O670" s="28"/>
      <c r="P670" s="28"/>
      <c r="Q670" s="28">
        <f>SUM(Q666:Q669)</f>
        <v>6033596.029999999</v>
      </c>
      <c r="R670" s="28">
        <f>M670/I670</f>
        <v>1459.0608643712847</v>
      </c>
      <c r="S670" s="19"/>
      <c r="T670" s="19"/>
      <c r="U670" s="240"/>
    </row>
    <row r="671" spans="1:21" ht="14.25">
      <c r="A671" s="275" t="s">
        <v>764</v>
      </c>
      <c r="B671" s="276"/>
      <c r="C671" s="276"/>
      <c r="D671" s="276"/>
      <c r="E671" s="276"/>
      <c r="F671" s="276"/>
      <c r="G671" s="276"/>
      <c r="H671" s="276"/>
      <c r="I671" s="276"/>
      <c r="J671" s="276"/>
      <c r="K671" s="276"/>
      <c r="L671" s="276"/>
      <c r="M671" s="276"/>
      <c r="N671" s="276"/>
      <c r="O671" s="276"/>
      <c r="P671" s="276"/>
      <c r="Q671" s="277"/>
      <c r="R671" s="276"/>
      <c r="S671" s="276"/>
      <c r="T671" s="276"/>
      <c r="U671" s="278"/>
    </row>
    <row r="672" spans="1:21" ht="60">
      <c r="A672" s="129">
        <v>8</v>
      </c>
      <c r="B672" s="77" t="s">
        <v>340</v>
      </c>
      <c r="C672" s="64">
        <v>1993</v>
      </c>
      <c r="D672" s="64"/>
      <c r="E672" s="27" t="s">
        <v>733</v>
      </c>
      <c r="F672" s="14">
        <v>5</v>
      </c>
      <c r="G672" s="14">
        <v>2</v>
      </c>
      <c r="H672" s="27">
        <v>1259.06</v>
      </c>
      <c r="I672" s="27">
        <v>1259.06</v>
      </c>
      <c r="J672" s="27">
        <v>1259.06</v>
      </c>
      <c r="K672" s="39">
        <v>44</v>
      </c>
      <c r="L672" s="27" t="s">
        <v>1311</v>
      </c>
      <c r="M672" s="27">
        <v>3178752.62</v>
      </c>
      <c r="N672" s="27"/>
      <c r="O672" s="27"/>
      <c r="P672" s="27"/>
      <c r="Q672" s="27">
        <v>3178752.62</v>
      </c>
      <c r="R672" s="27">
        <f>M672/I672</f>
        <v>2524.7030483058793</v>
      </c>
      <c r="S672" s="19">
        <v>14736.15</v>
      </c>
      <c r="T672" s="14" t="s">
        <v>756</v>
      </c>
      <c r="U672" s="160"/>
    </row>
    <row r="673" spans="1:21" ht="45">
      <c r="A673" s="129">
        <v>9</v>
      </c>
      <c r="B673" s="77" t="s">
        <v>249</v>
      </c>
      <c r="C673" s="64">
        <v>1996</v>
      </c>
      <c r="D673" s="64"/>
      <c r="E673" s="27" t="s">
        <v>733</v>
      </c>
      <c r="F673" s="14">
        <v>5</v>
      </c>
      <c r="G673" s="14">
        <v>6</v>
      </c>
      <c r="H673" s="27">
        <v>3221.03</v>
      </c>
      <c r="I673" s="27">
        <v>3221.03</v>
      </c>
      <c r="J673" s="27">
        <v>3221.03</v>
      </c>
      <c r="K673" s="39">
        <v>136</v>
      </c>
      <c r="L673" s="27" t="s">
        <v>1329</v>
      </c>
      <c r="M673" s="27">
        <v>2802365.74</v>
      </c>
      <c r="N673" s="27"/>
      <c r="O673" s="27"/>
      <c r="P673" s="27"/>
      <c r="Q673" s="27">
        <v>2802365.74</v>
      </c>
      <c r="R673" s="27">
        <f>M673/I673</f>
        <v>870.0216204133461</v>
      </c>
      <c r="S673" s="19">
        <v>14736.15</v>
      </c>
      <c r="T673" s="14" t="s">
        <v>756</v>
      </c>
      <c r="U673" s="160"/>
    </row>
    <row r="674" spans="1:21" ht="15">
      <c r="A674" s="132"/>
      <c r="B674" s="152" t="s">
        <v>1501</v>
      </c>
      <c r="C674" s="22"/>
      <c r="D674" s="22"/>
      <c r="E674" s="22"/>
      <c r="F674" s="22"/>
      <c r="G674" s="22"/>
      <c r="H674" s="28">
        <f>SUM(H672:H673)</f>
        <v>4480.09</v>
      </c>
      <c r="I674" s="28">
        <f>SUM(I672:I673)</f>
        <v>4480.09</v>
      </c>
      <c r="J674" s="28">
        <f>SUM(J672:J673)</f>
        <v>4480.09</v>
      </c>
      <c r="K674" s="233">
        <f>SUM(K672:K673)</f>
        <v>180</v>
      </c>
      <c r="L674" s="22"/>
      <c r="M674" s="28">
        <f>SUM(M672:M673)</f>
        <v>5981118.36</v>
      </c>
      <c r="N674" s="27"/>
      <c r="O674" s="27"/>
      <c r="P674" s="27"/>
      <c r="Q674" s="28">
        <f>SUM(Q672:Q673)</f>
        <v>5981118.36</v>
      </c>
      <c r="R674" s="28">
        <f>M674/I674</f>
        <v>1335.044242414773</v>
      </c>
      <c r="S674" s="20"/>
      <c r="T674" s="20"/>
      <c r="U674" s="155"/>
    </row>
    <row r="675" spans="1:21" ht="14.25">
      <c r="A675" s="275" t="s">
        <v>735</v>
      </c>
      <c r="B675" s="276"/>
      <c r="C675" s="276"/>
      <c r="D675" s="276"/>
      <c r="E675" s="276"/>
      <c r="F675" s="276"/>
      <c r="G675" s="276"/>
      <c r="H675" s="276"/>
      <c r="I675" s="276"/>
      <c r="J675" s="276"/>
      <c r="K675" s="276"/>
      <c r="L675" s="276"/>
      <c r="M675" s="276"/>
      <c r="N675" s="276"/>
      <c r="O675" s="276"/>
      <c r="P675" s="276"/>
      <c r="Q675" s="277"/>
      <c r="R675" s="276"/>
      <c r="S675" s="276"/>
      <c r="T675" s="276"/>
      <c r="U675" s="278"/>
    </row>
    <row r="676" spans="1:21" ht="60">
      <c r="A676" s="126">
        <v>10</v>
      </c>
      <c r="B676" s="77" t="s">
        <v>639</v>
      </c>
      <c r="C676" s="14">
        <v>1964</v>
      </c>
      <c r="D676" s="14"/>
      <c r="E676" s="14" t="s">
        <v>733</v>
      </c>
      <c r="F676" s="14">
        <v>2</v>
      </c>
      <c r="G676" s="14">
        <v>2</v>
      </c>
      <c r="H676" s="27">
        <v>228.9</v>
      </c>
      <c r="I676" s="27">
        <v>162.4</v>
      </c>
      <c r="J676" s="27">
        <v>162.4</v>
      </c>
      <c r="K676" s="39">
        <v>12</v>
      </c>
      <c r="L676" s="94" t="s">
        <v>275</v>
      </c>
      <c r="M676" s="27">
        <v>134831</v>
      </c>
      <c r="N676" s="27"/>
      <c r="O676" s="27"/>
      <c r="P676" s="27"/>
      <c r="Q676" s="27">
        <v>134831</v>
      </c>
      <c r="R676" s="19">
        <f>M676/I676</f>
        <v>830.2401477832512</v>
      </c>
      <c r="S676" s="19">
        <v>14736.15</v>
      </c>
      <c r="T676" s="14" t="s">
        <v>756</v>
      </c>
      <c r="U676" s="160"/>
    </row>
    <row r="677" spans="1:21" ht="45">
      <c r="A677" s="126">
        <v>11</v>
      </c>
      <c r="B677" s="77" t="s">
        <v>276</v>
      </c>
      <c r="C677" s="14">
        <v>1987</v>
      </c>
      <c r="D677" s="14"/>
      <c r="E677" s="14" t="s">
        <v>733</v>
      </c>
      <c r="F677" s="14">
        <v>2</v>
      </c>
      <c r="G677" s="14">
        <v>3</v>
      </c>
      <c r="H677" s="27">
        <v>816.47</v>
      </c>
      <c r="I677" s="27">
        <v>479.41</v>
      </c>
      <c r="J677" s="27">
        <v>479.41</v>
      </c>
      <c r="K677" s="39">
        <v>54</v>
      </c>
      <c r="L677" s="94" t="s">
        <v>1497</v>
      </c>
      <c r="M677" s="27">
        <v>220778</v>
      </c>
      <c r="N677" s="27"/>
      <c r="O677" s="27"/>
      <c r="P677" s="27"/>
      <c r="Q677" s="27">
        <v>220778</v>
      </c>
      <c r="R677" s="19">
        <f>M677/I677</f>
        <v>460.52022277382616</v>
      </c>
      <c r="S677" s="19">
        <v>14736.15</v>
      </c>
      <c r="T677" s="14" t="s">
        <v>756</v>
      </c>
      <c r="U677" s="160"/>
    </row>
    <row r="678" spans="1:21" ht="15">
      <c r="A678" s="126"/>
      <c r="B678" s="152" t="s">
        <v>1501</v>
      </c>
      <c r="C678" s="14"/>
      <c r="D678" s="14"/>
      <c r="E678" s="14"/>
      <c r="F678" s="14"/>
      <c r="G678" s="14"/>
      <c r="H678" s="28">
        <f>SUM(H676:H677)</f>
        <v>1045.3700000000001</v>
      </c>
      <c r="I678" s="28">
        <f aca="true" t="shared" si="58" ref="I678:Q678">SUM(I676:I677)</f>
        <v>641.8100000000001</v>
      </c>
      <c r="J678" s="28">
        <f t="shared" si="58"/>
        <v>641.8100000000001</v>
      </c>
      <c r="K678" s="233">
        <f t="shared" si="58"/>
        <v>66</v>
      </c>
      <c r="L678" s="28"/>
      <c r="M678" s="28">
        <f t="shared" si="58"/>
        <v>355609</v>
      </c>
      <c r="N678" s="28"/>
      <c r="O678" s="28"/>
      <c r="P678" s="28"/>
      <c r="Q678" s="28">
        <f t="shared" si="58"/>
        <v>355609</v>
      </c>
      <c r="R678" s="28">
        <f>M678/I678</f>
        <v>554.0720774060859</v>
      </c>
      <c r="S678" s="19"/>
      <c r="T678" s="18"/>
      <c r="U678" s="149"/>
    </row>
    <row r="679" spans="1:21" ht="14.25">
      <c r="A679" s="275" t="s">
        <v>736</v>
      </c>
      <c r="B679" s="276"/>
      <c r="C679" s="276"/>
      <c r="D679" s="276"/>
      <c r="E679" s="276"/>
      <c r="F679" s="276"/>
      <c r="G679" s="276"/>
      <c r="H679" s="276"/>
      <c r="I679" s="276"/>
      <c r="J679" s="276"/>
      <c r="K679" s="276"/>
      <c r="L679" s="276"/>
      <c r="M679" s="276"/>
      <c r="N679" s="276"/>
      <c r="O679" s="276"/>
      <c r="P679" s="276"/>
      <c r="Q679" s="277"/>
      <c r="R679" s="276"/>
      <c r="S679" s="276"/>
      <c r="T679" s="276"/>
      <c r="U679" s="278"/>
    </row>
    <row r="680" spans="1:21" ht="45">
      <c r="A680" s="126">
        <v>12</v>
      </c>
      <c r="B680" s="97" t="s">
        <v>631</v>
      </c>
      <c r="C680" s="14">
        <v>1977</v>
      </c>
      <c r="D680" s="14"/>
      <c r="E680" s="14" t="s">
        <v>733</v>
      </c>
      <c r="F680" s="14">
        <v>5</v>
      </c>
      <c r="G680" s="14">
        <v>2</v>
      </c>
      <c r="H680" s="27">
        <v>1732.2</v>
      </c>
      <c r="I680" s="27">
        <v>1732.2</v>
      </c>
      <c r="J680" s="27">
        <v>1732.2</v>
      </c>
      <c r="K680" s="39">
        <v>50</v>
      </c>
      <c r="L680" s="14" t="s">
        <v>1321</v>
      </c>
      <c r="M680" s="27">
        <v>859131</v>
      </c>
      <c r="N680" s="27"/>
      <c r="O680" s="27"/>
      <c r="P680" s="27"/>
      <c r="Q680" s="27">
        <v>859131</v>
      </c>
      <c r="R680" s="19">
        <f>M680/I680</f>
        <v>495.97679251818494</v>
      </c>
      <c r="S680" s="19">
        <v>14736.15</v>
      </c>
      <c r="T680" s="14" t="s">
        <v>756</v>
      </c>
      <c r="U680" s="160"/>
    </row>
    <row r="681" spans="1:21" ht="75">
      <c r="A681" s="126">
        <v>13</v>
      </c>
      <c r="B681" s="97" t="s">
        <v>632</v>
      </c>
      <c r="C681" s="14">
        <v>1970</v>
      </c>
      <c r="D681" s="14"/>
      <c r="E681" s="14" t="s">
        <v>112</v>
      </c>
      <c r="F681" s="14">
        <v>2</v>
      </c>
      <c r="G681" s="14">
        <v>2</v>
      </c>
      <c r="H681" s="27">
        <v>720.8</v>
      </c>
      <c r="I681" s="27">
        <v>720.8</v>
      </c>
      <c r="J681" s="27" t="s">
        <v>627</v>
      </c>
      <c r="K681" s="39">
        <v>22</v>
      </c>
      <c r="L681" s="14" t="s">
        <v>743</v>
      </c>
      <c r="M681" s="27">
        <v>380315.7</v>
      </c>
      <c r="N681" s="27"/>
      <c r="O681" s="27"/>
      <c r="P681" s="27"/>
      <c r="Q681" s="27">
        <v>380315.7</v>
      </c>
      <c r="R681" s="19">
        <f aca="true" t="shared" si="59" ref="R681:R686">M681/I681</f>
        <v>527.6299944506105</v>
      </c>
      <c r="S681" s="19">
        <v>14736.15</v>
      </c>
      <c r="T681" s="14" t="s">
        <v>756</v>
      </c>
      <c r="U681" s="160"/>
    </row>
    <row r="682" spans="1:21" ht="75">
      <c r="A682" s="126">
        <v>14</v>
      </c>
      <c r="B682" s="97" t="s">
        <v>633</v>
      </c>
      <c r="C682" s="14">
        <v>1980</v>
      </c>
      <c r="D682" s="14"/>
      <c r="E682" s="14" t="s">
        <v>733</v>
      </c>
      <c r="F682" s="14">
        <v>2</v>
      </c>
      <c r="G682" s="14">
        <v>3</v>
      </c>
      <c r="H682" s="27">
        <v>816.18</v>
      </c>
      <c r="I682" s="27">
        <v>816.18</v>
      </c>
      <c r="J682" s="27">
        <v>816.18</v>
      </c>
      <c r="K682" s="39">
        <v>32</v>
      </c>
      <c r="L682" s="14" t="s">
        <v>645</v>
      </c>
      <c r="M682" s="27">
        <v>2723150.09</v>
      </c>
      <c r="N682" s="27"/>
      <c r="O682" s="27"/>
      <c r="P682" s="27"/>
      <c r="Q682" s="27">
        <v>2723150.09</v>
      </c>
      <c r="R682" s="19">
        <f t="shared" si="59"/>
        <v>3336.457754416918</v>
      </c>
      <c r="S682" s="19">
        <v>14736.15</v>
      </c>
      <c r="T682" s="14" t="s">
        <v>756</v>
      </c>
      <c r="U682" s="160"/>
    </row>
    <row r="683" spans="1:21" ht="75">
      <c r="A683" s="126">
        <v>15</v>
      </c>
      <c r="B683" s="97" t="s">
        <v>634</v>
      </c>
      <c r="C683" s="14">
        <v>1978</v>
      </c>
      <c r="D683" s="14"/>
      <c r="E683" s="14" t="s">
        <v>733</v>
      </c>
      <c r="F683" s="14">
        <v>2</v>
      </c>
      <c r="G683" s="14">
        <v>2</v>
      </c>
      <c r="H683" s="27">
        <v>734</v>
      </c>
      <c r="I683" s="27">
        <v>734</v>
      </c>
      <c r="J683" s="27">
        <v>573.17</v>
      </c>
      <c r="K683" s="39">
        <v>27</v>
      </c>
      <c r="L683" s="14" t="s">
        <v>646</v>
      </c>
      <c r="M683" s="27">
        <v>2263031.36</v>
      </c>
      <c r="N683" s="27"/>
      <c r="O683" s="27"/>
      <c r="P683" s="27"/>
      <c r="Q683" s="27">
        <v>2263031.36</v>
      </c>
      <c r="R683" s="19">
        <f t="shared" si="59"/>
        <v>3083.148991825613</v>
      </c>
      <c r="S683" s="19">
        <v>14736.15</v>
      </c>
      <c r="T683" s="14" t="s">
        <v>756</v>
      </c>
      <c r="U683" s="160"/>
    </row>
    <row r="684" spans="1:21" ht="75">
      <c r="A684" s="126">
        <v>16</v>
      </c>
      <c r="B684" s="97" t="s">
        <v>635</v>
      </c>
      <c r="C684" s="14">
        <v>1977</v>
      </c>
      <c r="D684" s="14"/>
      <c r="E684" s="14" t="s">
        <v>733</v>
      </c>
      <c r="F684" s="14">
        <v>2</v>
      </c>
      <c r="G684" s="14">
        <v>2</v>
      </c>
      <c r="H684" s="27">
        <v>720.8</v>
      </c>
      <c r="I684" s="27">
        <v>720.8</v>
      </c>
      <c r="J684" s="27" t="s">
        <v>628</v>
      </c>
      <c r="K684" s="39">
        <v>22</v>
      </c>
      <c r="L684" s="14" t="s">
        <v>647</v>
      </c>
      <c r="M684" s="27">
        <v>2251996.66</v>
      </c>
      <c r="N684" s="27"/>
      <c r="O684" s="27"/>
      <c r="P684" s="27"/>
      <c r="Q684" s="27">
        <v>2251996.66</v>
      </c>
      <c r="R684" s="19">
        <f t="shared" si="59"/>
        <v>3124.3016925638185</v>
      </c>
      <c r="S684" s="19">
        <v>14736.15</v>
      </c>
      <c r="T684" s="14" t="s">
        <v>756</v>
      </c>
      <c r="U684" s="160"/>
    </row>
    <row r="685" spans="1:21" ht="45">
      <c r="A685" s="126">
        <v>17</v>
      </c>
      <c r="B685" s="97" t="s">
        <v>629</v>
      </c>
      <c r="C685" s="14">
        <v>1968</v>
      </c>
      <c r="D685" s="14"/>
      <c r="E685" s="14" t="s">
        <v>733</v>
      </c>
      <c r="F685" s="14">
        <v>4</v>
      </c>
      <c r="G685" s="14">
        <v>2</v>
      </c>
      <c r="H685" s="27">
        <v>1254.3</v>
      </c>
      <c r="I685" s="27">
        <v>1254.3</v>
      </c>
      <c r="J685" s="27">
        <v>1174.9</v>
      </c>
      <c r="K685" s="39">
        <v>30</v>
      </c>
      <c r="L685" s="14" t="s">
        <v>743</v>
      </c>
      <c r="M685" s="27">
        <v>661806.3</v>
      </c>
      <c r="N685" s="27"/>
      <c r="O685" s="27"/>
      <c r="P685" s="27"/>
      <c r="Q685" s="27">
        <v>661806.3</v>
      </c>
      <c r="R685" s="19">
        <f t="shared" si="59"/>
        <v>527.6299928246832</v>
      </c>
      <c r="S685" s="19">
        <v>14736.15</v>
      </c>
      <c r="T685" s="14" t="s">
        <v>756</v>
      </c>
      <c r="U685" s="160"/>
    </row>
    <row r="686" spans="1:21" ht="45">
      <c r="A686" s="126">
        <v>18</v>
      </c>
      <c r="B686" s="97" t="s">
        <v>630</v>
      </c>
      <c r="C686" s="14">
        <v>1966</v>
      </c>
      <c r="D686" s="14"/>
      <c r="E686" s="14" t="s">
        <v>733</v>
      </c>
      <c r="F686" s="14">
        <v>2</v>
      </c>
      <c r="G686" s="14">
        <v>1</v>
      </c>
      <c r="H686" s="27">
        <v>1136.2</v>
      </c>
      <c r="I686" s="27">
        <v>1136.2</v>
      </c>
      <c r="J686" s="27">
        <v>1037.55</v>
      </c>
      <c r="K686" s="39">
        <v>50</v>
      </c>
      <c r="L686" s="14" t="s">
        <v>743</v>
      </c>
      <c r="M686" s="27">
        <v>599493.2</v>
      </c>
      <c r="N686" s="27"/>
      <c r="O686" s="27"/>
      <c r="P686" s="27"/>
      <c r="Q686" s="27">
        <v>599493.2</v>
      </c>
      <c r="R686" s="19">
        <f t="shared" si="59"/>
        <v>527.6299947192396</v>
      </c>
      <c r="S686" s="19">
        <v>14736.15</v>
      </c>
      <c r="T686" s="14" t="s">
        <v>756</v>
      </c>
      <c r="U686" s="160"/>
    </row>
    <row r="687" spans="1:21" ht="15">
      <c r="A687" s="126"/>
      <c r="B687" s="152" t="s">
        <v>1156</v>
      </c>
      <c r="C687" s="14"/>
      <c r="D687" s="14"/>
      <c r="E687" s="14"/>
      <c r="F687" s="14"/>
      <c r="G687" s="14"/>
      <c r="H687" s="28">
        <f>SUM(H681:H686)</f>
        <v>5382.28</v>
      </c>
      <c r="I687" s="28">
        <f>SUM(I681:I686)</f>
        <v>5382.28</v>
      </c>
      <c r="J687" s="28">
        <f>SUM(J681:J686)</f>
        <v>3601.8</v>
      </c>
      <c r="K687" s="233">
        <f>SUM(K681:K686)</f>
        <v>183</v>
      </c>
      <c r="L687" s="28"/>
      <c r="M687" s="28">
        <f>SUM(M680:M686)</f>
        <v>9738924.31</v>
      </c>
      <c r="N687" s="28"/>
      <c r="O687" s="28"/>
      <c r="P687" s="28"/>
      <c r="Q687" s="28">
        <f>SUM(Q680:Q686)</f>
        <v>9738924.31</v>
      </c>
      <c r="R687" s="28">
        <f>M687/I687</f>
        <v>1809.4421527679722</v>
      </c>
      <c r="S687" s="19"/>
      <c r="T687" s="18"/>
      <c r="U687" s="240"/>
    </row>
    <row r="688" spans="1:21" ht="14.25">
      <c r="A688" s="275" t="s">
        <v>751</v>
      </c>
      <c r="B688" s="276"/>
      <c r="C688" s="276"/>
      <c r="D688" s="276"/>
      <c r="E688" s="276"/>
      <c r="F688" s="276"/>
      <c r="G688" s="276"/>
      <c r="H688" s="276"/>
      <c r="I688" s="276"/>
      <c r="J688" s="276"/>
      <c r="K688" s="276"/>
      <c r="L688" s="276"/>
      <c r="M688" s="276"/>
      <c r="N688" s="276"/>
      <c r="O688" s="276"/>
      <c r="P688" s="276"/>
      <c r="Q688" s="277"/>
      <c r="R688" s="276"/>
      <c r="S688" s="276"/>
      <c r="T688" s="276"/>
      <c r="U688" s="278"/>
    </row>
    <row r="689" spans="1:21" ht="75">
      <c r="A689" s="126">
        <v>19</v>
      </c>
      <c r="B689" s="97" t="s">
        <v>1245</v>
      </c>
      <c r="C689" s="14">
        <v>1983</v>
      </c>
      <c r="D689" s="14"/>
      <c r="E689" s="14" t="s">
        <v>733</v>
      </c>
      <c r="F689" s="14">
        <v>2</v>
      </c>
      <c r="G689" s="14">
        <v>3</v>
      </c>
      <c r="H689" s="27">
        <v>988.66</v>
      </c>
      <c r="I689" s="27">
        <v>823.63</v>
      </c>
      <c r="J689" s="27">
        <v>823.63</v>
      </c>
      <c r="K689" s="39">
        <v>50</v>
      </c>
      <c r="L689" s="14" t="s">
        <v>1338</v>
      </c>
      <c r="M689" s="27">
        <v>510675.31</v>
      </c>
      <c r="N689" s="27"/>
      <c r="O689" s="27"/>
      <c r="P689" s="27"/>
      <c r="Q689" s="27">
        <v>510675.31</v>
      </c>
      <c r="R689" s="19">
        <f>M689/I689</f>
        <v>620.0300013355511</v>
      </c>
      <c r="S689" s="19">
        <v>14736.15</v>
      </c>
      <c r="T689" s="14" t="s">
        <v>756</v>
      </c>
      <c r="U689" s="160"/>
    </row>
    <row r="690" spans="1:21" ht="45">
      <c r="A690" s="126">
        <v>20</v>
      </c>
      <c r="B690" s="77" t="s">
        <v>341</v>
      </c>
      <c r="C690" s="14">
        <v>1988</v>
      </c>
      <c r="D690" s="14"/>
      <c r="E690" s="14" t="s">
        <v>733</v>
      </c>
      <c r="F690" s="14">
        <v>2</v>
      </c>
      <c r="G690" s="14">
        <v>3</v>
      </c>
      <c r="H690" s="27">
        <v>991.68</v>
      </c>
      <c r="I690" s="27">
        <v>840.02</v>
      </c>
      <c r="J690" s="27">
        <v>840.02</v>
      </c>
      <c r="K690" s="39">
        <v>53</v>
      </c>
      <c r="L690" s="14" t="s">
        <v>1329</v>
      </c>
      <c r="M690" s="27">
        <v>2232331.29</v>
      </c>
      <c r="N690" s="27"/>
      <c r="O690" s="27"/>
      <c r="P690" s="27"/>
      <c r="Q690" s="27">
        <v>2232331.29</v>
      </c>
      <c r="R690" s="19">
        <f>M690/I690</f>
        <v>2657.4739768100762</v>
      </c>
      <c r="S690" s="19">
        <v>14736.15</v>
      </c>
      <c r="T690" s="14" t="s">
        <v>756</v>
      </c>
      <c r="U690" s="160"/>
    </row>
    <row r="691" spans="1:21" ht="45">
      <c r="A691" s="126">
        <v>21</v>
      </c>
      <c r="B691" s="38" t="s">
        <v>607</v>
      </c>
      <c r="C691" s="14">
        <v>1978</v>
      </c>
      <c r="D691" s="14"/>
      <c r="E691" s="14" t="s">
        <v>733</v>
      </c>
      <c r="F691" s="14">
        <v>2</v>
      </c>
      <c r="G691" s="14">
        <v>2</v>
      </c>
      <c r="H691" s="27">
        <v>983.58</v>
      </c>
      <c r="I691" s="27">
        <v>923.99</v>
      </c>
      <c r="J691" s="27">
        <v>923.99</v>
      </c>
      <c r="K691" s="39">
        <v>46</v>
      </c>
      <c r="L691" s="14" t="s">
        <v>1497</v>
      </c>
      <c r="M691" s="27">
        <v>189436.43</v>
      </c>
      <c r="N691" s="27"/>
      <c r="O691" s="27"/>
      <c r="P691" s="27"/>
      <c r="Q691" s="27">
        <v>189436.43</v>
      </c>
      <c r="R691" s="19">
        <f>M691/I691</f>
        <v>205.02000021645256</v>
      </c>
      <c r="S691" s="20"/>
      <c r="T691" s="22"/>
      <c r="U691" s="160"/>
    </row>
    <row r="692" spans="1:21" ht="15">
      <c r="A692" s="126"/>
      <c r="B692" s="152" t="s">
        <v>1322</v>
      </c>
      <c r="C692" s="14"/>
      <c r="D692" s="14"/>
      <c r="E692" s="14"/>
      <c r="F692" s="14"/>
      <c r="G692" s="14"/>
      <c r="H692" s="28">
        <f>SUM(H689:H691)</f>
        <v>2963.92</v>
      </c>
      <c r="I692" s="28">
        <f aca="true" t="shared" si="60" ref="I692:Q692">SUM(I689:I691)</f>
        <v>2587.6400000000003</v>
      </c>
      <c r="J692" s="28">
        <f t="shared" si="60"/>
        <v>2587.6400000000003</v>
      </c>
      <c r="K692" s="233">
        <f t="shared" si="60"/>
        <v>149</v>
      </c>
      <c r="L692" s="28"/>
      <c r="M692" s="28">
        <f t="shared" si="60"/>
        <v>2932443.0300000003</v>
      </c>
      <c r="N692" s="28"/>
      <c r="O692" s="28"/>
      <c r="P692" s="28"/>
      <c r="Q692" s="28">
        <f t="shared" si="60"/>
        <v>2932443.0300000003</v>
      </c>
      <c r="R692" s="20"/>
      <c r="S692" s="20"/>
      <c r="T692" s="22"/>
      <c r="U692" s="150"/>
    </row>
    <row r="693" spans="1:21" ht="14.25">
      <c r="A693" s="275" t="s">
        <v>752</v>
      </c>
      <c r="B693" s="276"/>
      <c r="C693" s="276"/>
      <c r="D693" s="276"/>
      <c r="E693" s="276"/>
      <c r="F693" s="276"/>
      <c r="G693" s="276"/>
      <c r="H693" s="276"/>
      <c r="I693" s="276"/>
      <c r="J693" s="276"/>
      <c r="K693" s="276"/>
      <c r="L693" s="276"/>
      <c r="M693" s="276"/>
      <c r="N693" s="276"/>
      <c r="O693" s="276"/>
      <c r="P693" s="276"/>
      <c r="Q693" s="277"/>
      <c r="R693" s="276"/>
      <c r="S693" s="276"/>
      <c r="T693" s="276"/>
      <c r="U693" s="278"/>
    </row>
    <row r="694" spans="1:21" ht="45">
      <c r="A694" s="126">
        <v>22</v>
      </c>
      <c r="B694" s="97" t="s">
        <v>1246</v>
      </c>
      <c r="C694" s="14">
        <v>1985</v>
      </c>
      <c r="D694" s="14"/>
      <c r="E694" s="14" t="s">
        <v>1326</v>
      </c>
      <c r="F694" s="14">
        <v>2</v>
      </c>
      <c r="G694" s="14">
        <v>2</v>
      </c>
      <c r="H694" s="27">
        <v>486.9</v>
      </c>
      <c r="I694" s="27">
        <v>769</v>
      </c>
      <c r="J694" s="27">
        <v>566.7</v>
      </c>
      <c r="K694" s="39">
        <v>30</v>
      </c>
      <c r="L694" s="14" t="s">
        <v>1329</v>
      </c>
      <c r="M694" s="27">
        <v>968772.48</v>
      </c>
      <c r="N694" s="22"/>
      <c r="O694" s="22"/>
      <c r="P694" s="27"/>
      <c r="Q694" s="27">
        <v>968772.48</v>
      </c>
      <c r="R694" s="19">
        <f>M694/I694</f>
        <v>1259.7821586475943</v>
      </c>
      <c r="S694" s="19">
        <v>14736.15</v>
      </c>
      <c r="T694" s="14" t="s">
        <v>756</v>
      </c>
      <c r="U694" s="160"/>
    </row>
    <row r="695" spans="1:21" ht="45">
      <c r="A695" s="126">
        <v>23</v>
      </c>
      <c r="B695" s="97" t="s">
        <v>1247</v>
      </c>
      <c r="C695" s="14">
        <v>1985</v>
      </c>
      <c r="D695" s="14"/>
      <c r="E695" s="14" t="s">
        <v>1326</v>
      </c>
      <c r="F695" s="14">
        <v>5</v>
      </c>
      <c r="G695" s="14">
        <v>2</v>
      </c>
      <c r="H695" s="27">
        <v>717.4</v>
      </c>
      <c r="I695" s="27">
        <v>2438.6</v>
      </c>
      <c r="J695" s="27">
        <v>2404.5</v>
      </c>
      <c r="K695" s="39">
        <v>111</v>
      </c>
      <c r="L695" s="14" t="s">
        <v>163</v>
      </c>
      <c r="M695" s="27">
        <v>1286678.52</v>
      </c>
      <c r="N695" s="22"/>
      <c r="O695" s="22"/>
      <c r="P695" s="27"/>
      <c r="Q695" s="27">
        <v>1286678.52</v>
      </c>
      <c r="R695" s="19">
        <f>M695/I695</f>
        <v>527.6300008201428</v>
      </c>
      <c r="S695" s="19">
        <v>14736.15</v>
      </c>
      <c r="T695" s="14" t="s">
        <v>756</v>
      </c>
      <c r="U695" s="160"/>
    </row>
    <row r="696" spans="1:21" ht="45">
      <c r="A696" s="126">
        <v>24</v>
      </c>
      <c r="B696" s="97" t="s">
        <v>1248</v>
      </c>
      <c r="C696" s="14">
        <v>1984</v>
      </c>
      <c r="D696" s="14"/>
      <c r="E696" s="14" t="s">
        <v>1326</v>
      </c>
      <c r="F696" s="14">
        <v>5</v>
      </c>
      <c r="G696" s="14">
        <v>2</v>
      </c>
      <c r="H696" s="27">
        <v>717.4</v>
      </c>
      <c r="I696" s="27">
        <v>2436</v>
      </c>
      <c r="J696" s="27">
        <v>2317.9</v>
      </c>
      <c r="K696" s="39">
        <v>107</v>
      </c>
      <c r="L696" s="14" t="s">
        <v>163</v>
      </c>
      <c r="M696" s="27">
        <v>1285306.68</v>
      </c>
      <c r="N696" s="22"/>
      <c r="O696" s="22"/>
      <c r="P696" s="27"/>
      <c r="Q696" s="27">
        <v>1285306.68</v>
      </c>
      <c r="R696" s="19">
        <f>M696/I696</f>
        <v>527.63</v>
      </c>
      <c r="S696" s="19">
        <v>14736.15</v>
      </c>
      <c r="T696" s="14" t="s">
        <v>756</v>
      </c>
      <c r="U696" s="160"/>
    </row>
    <row r="697" spans="1:21" ht="15">
      <c r="A697" s="126"/>
      <c r="B697" s="156" t="s">
        <v>1086</v>
      </c>
      <c r="C697" s="14"/>
      <c r="D697" s="14"/>
      <c r="E697" s="14"/>
      <c r="F697" s="14"/>
      <c r="G697" s="14"/>
      <c r="H697" s="28">
        <f>SUM(H694:H696)</f>
        <v>1921.6999999999998</v>
      </c>
      <c r="I697" s="28">
        <f>SUM(I694:I696)</f>
        <v>5643.6</v>
      </c>
      <c r="J697" s="28">
        <f>SUM(J694:J696)</f>
        <v>5289.1</v>
      </c>
      <c r="K697" s="233">
        <f>SUM(K694:K696)</f>
        <v>248</v>
      </c>
      <c r="L697" s="97"/>
      <c r="M697" s="28">
        <f>SUM(M694:M696)</f>
        <v>3540757.6799999997</v>
      </c>
      <c r="N697" s="28"/>
      <c r="O697" s="28"/>
      <c r="P697" s="27"/>
      <c r="Q697" s="28">
        <f>SUM(Q694:Q696)</f>
        <v>3540757.6799999997</v>
      </c>
      <c r="R697" s="28">
        <f>M697/I697</f>
        <v>627.3934509887305</v>
      </c>
      <c r="S697" s="19"/>
      <c r="T697" s="18"/>
      <c r="U697" s="240"/>
    </row>
    <row r="698" spans="1:21" ht="14.25">
      <c r="A698" s="275" t="s">
        <v>753</v>
      </c>
      <c r="B698" s="276"/>
      <c r="C698" s="276"/>
      <c r="D698" s="276"/>
      <c r="E698" s="276"/>
      <c r="F698" s="276"/>
      <c r="G698" s="276"/>
      <c r="H698" s="276"/>
      <c r="I698" s="276"/>
      <c r="J698" s="276"/>
      <c r="K698" s="276"/>
      <c r="L698" s="276"/>
      <c r="M698" s="276"/>
      <c r="N698" s="276"/>
      <c r="O698" s="276"/>
      <c r="P698" s="276"/>
      <c r="Q698" s="277"/>
      <c r="R698" s="276"/>
      <c r="S698" s="276"/>
      <c r="T698" s="276"/>
      <c r="U698" s="278"/>
    </row>
    <row r="699" spans="1:21" ht="45">
      <c r="A699" s="126">
        <v>25</v>
      </c>
      <c r="B699" s="77" t="s">
        <v>1316</v>
      </c>
      <c r="C699" s="14">
        <v>1988</v>
      </c>
      <c r="D699" s="14"/>
      <c r="E699" s="14" t="s">
        <v>1326</v>
      </c>
      <c r="F699" s="14">
        <v>3</v>
      </c>
      <c r="G699" s="14">
        <v>3</v>
      </c>
      <c r="H699" s="27">
        <v>2024</v>
      </c>
      <c r="I699" s="27">
        <v>2024</v>
      </c>
      <c r="J699" s="27">
        <v>2024</v>
      </c>
      <c r="K699" s="39">
        <v>65</v>
      </c>
      <c r="L699" s="14" t="s">
        <v>1330</v>
      </c>
      <c r="M699" s="27">
        <v>1067923.12</v>
      </c>
      <c r="N699" s="27"/>
      <c r="O699" s="27"/>
      <c r="P699" s="27"/>
      <c r="Q699" s="27">
        <f>M699</f>
        <v>1067923.12</v>
      </c>
      <c r="R699" s="19">
        <f>M699/I699</f>
        <v>527.6300000000001</v>
      </c>
      <c r="S699" s="19">
        <v>14736.15</v>
      </c>
      <c r="T699" s="14" t="s">
        <v>756</v>
      </c>
      <c r="U699" s="160"/>
    </row>
    <row r="700" spans="1:21" ht="15">
      <c r="A700" s="126"/>
      <c r="B700" s="152" t="s">
        <v>247</v>
      </c>
      <c r="C700" s="14"/>
      <c r="D700" s="14"/>
      <c r="E700" s="14"/>
      <c r="F700" s="14"/>
      <c r="G700" s="14"/>
      <c r="H700" s="28">
        <f>SUM(H699)</f>
        <v>2024</v>
      </c>
      <c r="I700" s="28">
        <f aca="true" t="shared" si="61" ref="I700:Q700">SUM(I699)</f>
        <v>2024</v>
      </c>
      <c r="J700" s="28">
        <f t="shared" si="61"/>
        <v>2024</v>
      </c>
      <c r="K700" s="233">
        <f t="shared" si="61"/>
        <v>65</v>
      </c>
      <c r="L700" s="22"/>
      <c r="M700" s="28">
        <f t="shared" si="61"/>
        <v>1067923.12</v>
      </c>
      <c r="N700" s="22"/>
      <c r="O700" s="22"/>
      <c r="P700" s="22"/>
      <c r="Q700" s="28">
        <f t="shared" si="61"/>
        <v>1067923.12</v>
      </c>
      <c r="R700" s="28">
        <f>M700/I700</f>
        <v>527.6300000000001</v>
      </c>
      <c r="S700" s="19"/>
      <c r="T700" s="18"/>
      <c r="U700" s="240"/>
    </row>
    <row r="701" spans="1:21" ht="14.25">
      <c r="A701" s="275" t="s">
        <v>754</v>
      </c>
      <c r="B701" s="276"/>
      <c r="C701" s="276"/>
      <c r="D701" s="276"/>
      <c r="E701" s="276"/>
      <c r="F701" s="276"/>
      <c r="G701" s="276"/>
      <c r="H701" s="276"/>
      <c r="I701" s="276"/>
      <c r="J701" s="276"/>
      <c r="K701" s="276"/>
      <c r="L701" s="276"/>
      <c r="M701" s="276"/>
      <c r="N701" s="276"/>
      <c r="O701" s="276"/>
      <c r="P701" s="276"/>
      <c r="Q701" s="277"/>
      <c r="R701" s="276"/>
      <c r="S701" s="276"/>
      <c r="T701" s="276"/>
      <c r="U701" s="278"/>
    </row>
    <row r="702" spans="1:21" ht="45">
      <c r="A702" s="126">
        <v>26</v>
      </c>
      <c r="B702" s="97" t="s">
        <v>342</v>
      </c>
      <c r="C702" s="14">
        <v>1980</v>
      </c>
      <c r="D702" s="14">
        <v>2009</v>
      </c>
      <c r="E702" s="14" t="s">
        <v>733</v>
      </c>
      <c r="F702" s="14">
        <v>5</v>
      </c>
      <c r="G702" s="14">
        <v>4</v>
      </c>
      <c r="H702" s="27">
        <v>3786.6</v>
      </c>
      <c r="I702" s="27">
        <v>2598.75</v>
      </c>
      <c r="J702" s="27">
        <v>2482.45</v>
      </c>
      <c r="K702" s="39">
        <v>98</v>
      </c>
      <c r="L702" s="14" t="s">
        <v>1329</v>
      </c>
      <c r="M702" s="27">
        <v>3499464</v>
      </c>
      <c r="N702" s="14"/>
      <c r="O702" s="22"/>
      <c r="P702" s="22"/>
      <c r="Q702" s="27">
        <v>3499464</v>
      </c>
      <c r="R702" s="19">
        <f>M702/I702</f>
        <v>1346.5950937950938</v>
      </c>
      <c r="S702" s="19">
        <v>14736.15</v>
      </c>
      <c r="T702" s="14" t="s">
        <v>756</v>
      </c>
      <c r="U702" s="160"/>
    </row>
    <row r="703" spans="1:21" ht="45">
      <c r="A703" s="126">
        <v>27</v>
      </c>
      <c r="B703" s="97" t="s">
        <v>343</v>
      </c>
      <c r="C703" s="14">
        <v>1981</v>
      </c>
      <c r="D703" s="14"/>
      <c r="E703" s="14" t="s">
        <v>733</v>
      </c>
      <c r="F703" s="14">
        <v>2</v>
      </c>
      <c r="G703" s="14">
        <v>3</v>
      </c>
      <c r="H703" s="27">
        <v>944.2</v>
      </c>
      <c r="I703" s="27">
        <v>847.6</v>
      </c>
      <c r="J703" s="27">
        <v>753.6</v>
      </c>
      <c r="K703" s="39">
        <v>25</v>
      </c>
      <c r="L703" s="14" t="s">
        <v>1329</v>
      </c>
      <c r="M703" s="27">
        <v>1724556</v>
      </c>
      <c r="N703" s="14"/>
      <c r="O703" s="22"/>
      <c r="P703" s="22"/>
      <c r="Q703" s="27">
        <v>1724556</v>
      </c>
      <c r="R703" s="19">
        <f>M703/I703</f>
        <v>2034.6342614440773</v>
      </c>
      <c r="S703" s="19">
        <v>14736.15</v>
      </c>
      <c r="T703" s="14" t="s">
        <v>756</v>
      </c>
      <c r="U703" s="160"/>
    </row>
    <row r="704" spans="1:21" ht="45">
      <c r="A704" s="126">
        <v>28</v>
      </c>
      <c r="B704" s="97" t="s">
        <v>69</v>
      </c>
      <c r="C704" s="14">
        <v>1981</v>
      </c>
      <c r="D704" s="14"/>
      <c r="E704" s="14" t="s">
        <v>733</v>
      </c>
      <c r="F704" s="14">
        <v>2</v>
      </c>
      <c r="G704" s="14">
        <v>2</v>
      </c>
      <c r="H704" s="27">
        <v>996.5</v>
      </c>
      <c r="I704" s="27">
        <v>893.3</v>
      </c>
      <c r="J704" s="27">
        <v>754.6</v>
      </c>
      <c r="K704" s="39">
        <v>29</v>
      </c>
      <c r="L704" s="14" t="s">
        <v>1321</v>
      </c>
      <c r="M704" s="27">
        <v>1820224.8</v>
      </c>
      <c r="N704" s="14"/>
      <c r="O704" s="22"/>
      <c r="P704" s="22"/>
      <c r="Q704" s="27">
        <v>1820224.8</v>
      </c>
      <c r="R704" s="19">
        <f>M704/I704</f>
        <v>2037.6411060114185</v>
      </c>
      <c r="S704" s="19">
        <v>14736.15</v>
      </c>
      <c r="T704" s="14" t="s">
        <v>756</v>
      </c>
      <c r="U704" s="160"/>
    </row>
    <row r="705" spans="1:21" ht="15">
      <c r="A705" s="126"/>
      <c r="B705" s="152" t="s">
        <v>1086</v>
      </c>
      <c r="C705" s="14"/>
      <c r="D705" s="14"/>
      <c r="E705" s="14"/>
      <c r="F705" s="14"/>
      <c r="G705" s="14"/>
      <c r="H705" s="28">
        <f>SUM(H702:H704)</f>
        <v>5727.3</v>
      </c>
      <c r="I705" s="28">
        <f>SUM(I702:I704)</f>
        <v>4339.65</v>
      </c>
      <c r="J705" s="28">
        <f>SUM(J702:J704)</f>
        <v>3990.6499999999996</v>
      </c>
      <c r="K705" s="233">
        <f>SUM(K702:K704)</f>
        <v>152</v>
      </c>
      <c r="L705" s="14"/>
      <c r="M705" s="28">
        <f>SUM(M702:M704)</f>
        <v>7044244.8</v>
      </c>
      <c r="N705" s="28"/>
      <c r="O705" s="28"/>
      <c r="P705" s="28"/>
      <c r="Q705" s="28">
        <f>SUM(Q702:Q704)</f>
        <v>7044244.8</v>
      </c>
      <c r="R705" s="20">
        <f>M705/I705</f>
        <v>1623.2287857315682</v>
      </c>
      <c r="S705" s="19"/>
      <c r="T705" s="18"/>
      <c r="U705" s="240"/>
    </row>
    <row r="706" spans="1:21" ht="14.25">
      <c r="A706" s="275" t="s">
        <v>755</v>
      </c>
      <c r="B706" s="276"/>
      <c r="C706" s="276"/>
      <c r="D706" s="276"/>
      <c r="E706" s="276"/>
      <c r="F706" s="276"/>
      <c r="G706" s="276"/>
      <c r="H706" s="276"/>
      <c r="I706" s="276"/>
      <c r="J706" s="276"/>
      <c r="K706" s="276"/>
      <c r="L706" s="276"/>
      <c r="M706" s="276"/>
      <c r="N706" s="276"/>
      <c r="O706" s="276"/>
      <c r="P706" s="276"/>
      <c r="Q706" s="277"/>
      <c r="R706" s="276"/>
      <c r="S706" s="276"/>
      <c r="T706" s="276"/>
      <c r="U706" s="278"/>
    </row>
    <row r="707" spans="1:21" ht="45">
      <c r="A707" s="126">
        <v>29</v>
      </c>
      <c r="B707" s="157" t="s">
        <v>1249</v>
      </c>
      <c r="C707" s="21">
        <v>1979</v>
      </c>
      <c r="D707" s="21">
        <v>2011</v>
      </c>
      <c r="E707" s="98" t="s">
        <v>733</v>
      </c>
      <c r="F707" s="21">
        <v>2</v>
      </c>
      <c r="G707" s="21">
        <v>3</v>
      </c>
      <c r="H707" s="27">
        <v>965.4</v>
      </c>
      <c r="I707" s="27">
        <v>854.9</v>
      </c>
      <c r="J707" s="27">
        <v>753.3</v>
      </c>
      <c r="K707" s="39">
        <v>40</v>
      </c>
      <c r="L707" s="98" t="s">
        <v>933</v>
      </c>
      <c r="M707" s="27">
        <v>767144.53</v>
      </c>
      <c r="N707" s="27"/>
      <c r="O707" s="27"/>
      <c r="P707" s="27"/>
      <c r="Q707" s="27">
        <v>767144.53</v>
      </c>
      <c r="R707" s="27">
        <f aca="true" t="shared" si="62" ref="R707:R714">M707/I707</f>
        <v>897.3500175459119</v>
      </c>
      <c r="S707" s="19">
        <v>14736.15</v>
      </c>
      <c r="T707" s="27" t="s">
        <v>756</v>
      </c>
      <c r="U707" s="160"/>
    </row>
    <row r="708" spans="1:21" ht="75">
      <c r="A708" s="126">
        <v>30</v>
      </c>
      <c r="B708" s="157" t="s">
        <v>1250</v>
      </c>
      <c r="C708" s="21">
        <v>1980</v>
      </c>
      <c r="D708" s="21"/>
      <c r="E708" s="98" t="s">
        <v>733</v>
      </c>
      <c r="F708" s="21">
        <v>2</v>
      </c>
      <c r="G708" s="21">
        <v>3</v>
      </c>
      <c r="H708" s="27">
        <v>849.5</v>
      </c>
      <c r="I708" s="27">
        <v>849.5</v>
      </c>
      <c r="J708" s="27">
        <v>799.77</v>
      </c>
      <c r="K708" s="39">
        <v>39</v>
      </c>
      <c r="L708" s="98" t="s">
        <v>934</v>
      </c>
      <c r="M708" s="27">
        <v>1153510.58</v>
      </c>
      <c r="N708" s="27"/>
      <c r="O708" s="27"/>
      <c r="P708" s="27"/>
      <c r="Q708" s="27">
        <v>1153510.58</v>
      </c>
      <c r="R708" s="27">
        <f t="shared" si="62"/>
        <v>1357.8700176574457</v>
      </c>
      <c r="S708" s="19">
        <v>14736.15</v>
      </c>
      <c r="T708" s="27" t="s">
        <v>756</v>
      </c>
      <c r="U708" s="160"/>
    </row>
    <row r="709" spans="1:21" ht="60">
      <c r="A709" s="126">
        <v>31</v>
      </c>
      <c r="B709" s="157" t="s">
        <v>1251</v>
      </c>
      <c r="C709" s="21">
        <v>1980</v>
      </c>
      <c r="D709" s="21"/>
      <c r="E709" s="98" t="s">
        <v>733</v>
      </c>
      <c r="F709" s="21">
        <v>2</v>
      </c>
      <c r="G709" s="21">
        <v>3</v>
      </c>
      <c r="H709" s="27">
        <v>847.1</v>
      </c>
      <c r="I709" s="27">
        <v>847.1</v>
      </c>
      <c r="J709" s="27">
        <v>796.5</v>
      </c>
      <c r="K709" s="39">
        <v>34</v>
      </c>
      <c r="L709" s="98" t="s">
        <v>846</v>
      </c>
      <c r="M709" s="27">
        <v>837061.9</v>
      </c>
      <c r="N709" s="27"/>
      <c r="O709" s="27"/>
      <c r="P709" s="27"/>
      <c r="Q709" s="27">
        <v>837061.9</v>
      </c>
      <c r="R709" s="27">
        <f t="shared" si="62"/>
        <v>988.1500413174359</v>
      </c>
      <c r="S709" s="19">
        <v>14736.15</v>
      </c>
      <c r="T709" s="27" t="s">
        <v>756</v>
      </c>
      <c r="U709" s="160"/>
    </row>
    <row r="710" spans="1:21" ht="90">
      <c r="A710" s="126">
        <v>32</v>
      </c>
      <c r="B710" s="157" t="s">
        <v>1252</v>
      </c>
      <c r="C710" s="21">
        <v>1980</v>
      </c>
      <c r="D710" s="21"/>
      <c r="E710" s="98"/>
      <c r="F710" s="21">
        <v>2</v>
      </c>
      <c r="G710" s="21">
        <v>2</v>
      </c>
      <c r="H710" s="27">
        <v>540.1</v>
      </c>
      <c r="I710" s="27">
        <v>540.1</v>
      </c>
      <c r="J710" s="27">
        <v>540.1</v>
      </c>
      <c r="K710" s="39">
        <v>29</v>
      </c>
      <c r="L710" s="98" t="s">
        <v>935</v>
      </c>
      <c r="M710" s="27">
        <v>1607807.48</v>
      </c>
      <c r="N710" s="27"/>
      <c r="O710" s="27"/>
      <c r="P710" s="27"/>
      <c r="Q710" s="27">
        <v>1607807.48</v>
      </c>
      <c r="R710" s="27">
        <f t="shared" si="62"/>
        <v>2976.869987039437</v>
      </c>
      <c r="S710" s="19">
        <v>14736.15</v>
      </c>
      <c r="T710" s="27" t="s">
        <v>756</v>
      </c>
      <c r="U710" s="160"/>
    </row>
    <row r="711" spans="1:21" ht="45">
      <c r="A711" s="126">
        <v>33</v>
      </c>
      <c r="B711" s="157" t="s">
        <v>852</v>
      </c>
      <c r="C711" s="21">
        <v>1976</v>
      </c>
      <c r="D711" s="21">
        <v>2013</v>
      </c>
      <c r="E711" s="98" t="s">
        <v>733</v>
      </c>
      <c r="F711" s="21">
        <v>2</v>
      </c>
      <c r="G711" s="21">
        <v>3</v>
      </c>
      <c r="H711" s="27">
        <v>845</v>
      </c>
      <c r="I711" s="27">
        <v>845</v>
      </c>
      <c r="J711" s="27">
        <v>703</v>
      </c>
      <c r="K711" s="39">
        <v>52</v>
      </c>
      <c r="L711" s="98" t="s">
        <v>178</v>
      </c>
      <c r="M711" s="27">
        <v>312413.4</v>
      </c>
      <c r="N711" s="27"/>
      <c r="O711" s="27"/>
      <c r="P711" s="27"/>
      <c r="Q711" s="27">
        <v>312413.4</v>
      </c>
      <c r="R711" s="27">
        <f t="shared" si="62"/>
        <v>369.72</v>
      </c>
      <c r="S711" s="19">
        <v>14736.15</v>
      </c>
      <c r="T711" s="27" t="s">
        <v>756</v>
      </c>
      <c r="U711" s="160"/>
    </row>
    <row r="712" spans="1:21" ht="45">
      <c r="A712" s="126">
        <v>34</v>
      </c>
      <c r="B712" s="157" t="s">
        <v>1334</v>
      </c>
      <c r="C712" s="21">
        <v>1967</v>
      </c>
      <c r="D712" s="21"/>
      <c r="E712" s="98" t="s">
        <v>733</v>
      </c>
      <c r="F712" s="21">
        <v>2</v>
      </c>
      <c r="G712" s="21">
        <v>2</v>
      </c>
      <c r="H712" s="27">
        <v>479.5</v>
      </c>
      <c r="I712" s="27">
        <v>479.5</v>
      </c>
      <c r="J712" s="27">
        <v>479.5</v>
      </c>
      <c r="K712" s="39">
        <v>29</v>
      </c>
      <c r="L712" s="98" t="s">
        <v>1321</v>
      </c>
      <c r="M712" s="27">
        <v>1570478.88</v>
      </c>
      <c r="N712" s="27"/>
      <c r="O712" s="27"/>
      <c r="P712" s="27"/>
      <c r="Q712" s="27">
        <v>1570478.88</v>
      </c>
      <c r="R712" s="27">
        <f t="shared" si="62"/>
        <v>3275.2427111574552</v>
      </c>
      <c r="S712" s="19">
        <v>14736.15</v>
      </c>
      <c r="T712" s="27" t="s">
        <v>756</v>
      </c>
      <c r="U712" s="160"/>
    </row>
    <row r="713" spans="1:21" ht="45">
      <c r="A713" s="126">
        <v>35</v>
      </c>
      <c r="B713" s="157" t="s">
        <v>853</v>
      </c>
      <c r="C713" s="21">
        <v>1968</v>
      </c>
      <c r="D713" s="21">
        <v>2015</v>
      </c>
      <c r="E713" s="98" t="s">
        <v>733</v>
      </c>
      <c r="F713" s="21">
        <v>2</v>
      </c>
      <c r="G713" s="21">
        <v>2</v>
      </c>
      <c r="H713" s="27">
        <v>528.12</v>
      </c>
      <c r="I713" s="27">
        <v>528.12</v>
      </c>
      <c r="J713" s="27">
        <v>473.92</v>
      </c>
      <c r="K713" s="39">
        <v>24</v>
      </c>
      <c r="L713" s="98" t="s">
        <v>1321</v>
      </c>
      <c r="M713" s="27">
        <v>1467760.8</v>
      </c>
      <c r="N713" s="27"/>
      <c r="O713" s="27"/>
      <c r="P713" s="27"/>
      <c r="Q713" s="27">
        <v>1467760.8</v>
      </c>
      <c r="R713" s="27">
        <f t="shared" si="62"/>
        <v>2779.218359463758</v>
      </c>
      <c r="S713" s="19">
        <v>14736.15</v>
      </c>
      <c r="T713" s="27" t="s">
        <v>756</v>
      </c>
      <c r="U713" s="160"/>
    </row>
    <row r="714" spans="1:21" ht="15">
      <c r="A714" s="185"/>
      <c r="B714" s="152" t="s">
        <v>1331</v>
      </c>
      <c r="C714" s="42"/>
      <c r="D714" s="42"/>
      <c r="E714" s="14"/>
      <c r="F714" s="42"/>
      <c r="G714" s="42"/>
      <c r="H714" s="28">
        <f>SUM(H707:H713)</f>
        <v>5054.72</v>
      </c>
      <c r="I714" s="28">
        <f aca="true" t="shared" si="63" ref="I714:Q714">SUM(I707:I713)</f>
        <v>4944.22</v>
      </c>
      <c r="J714" s="28">
        <f t="shared" si="63"/>
        <v>4546.089999999999</v>
      </c>
      <c r="K714" s="233">
        <f t="shared" si="63"/>
        <v>247</v>
      </c>
      <c r="L714" s="28"/>
      <c r="M714" s="28">
        <f t="shared" si="63"/>
        <v>7716177.57</v>
      </c>
      <c r="N714" s="28"/>
      <c r="O714" s="28"/>
      <c r="P714" s="28"/>
      <c r="Q714" s="28">
        <f t="shared" si="63"/>
        <v>7716177.57</v>
      </c>
      <c r="R714" s="28">
        <f t="shared" si="62"/>
        <v>1560.6460816873036</v>
      </c>
      <c r="S714" s="114"/>
      <c r="T714" s="114"/>
      <c r="U714" s="160"/>
    </row>
    <row r="715" spans="1:21" ht="14.25">
      <c r="A715" s="275" t="s">
        <v>759</v>
      </c>
      <c r="B715" s="276"/>
      <c r="C715" s="276"/>
      <c r="D715" s="276"/>
      <c r="E715" s="276"/>
      <c r="F715" s="276"/>
      <c r="G715" s="276"/>
      <c r="H715" s="276"/>
      <c r="I715" s="276"/>
      <c r="J715" s="276"/>
      <c r="K715" s="276"/>
      <c r="L715" s="276"/>
      <c r="M715" s="276"/>
      <c r="N715" s="276"/>
      <c r="O715" s="276"/>
      <c r="P715" s="276"/>
      <c r="Q715" s="277"/>
      <c r="R715" s="276"/>
      <c r="S715" s="276"/>
      <c r="T715" s="276"/>
      <c r="U715" s="278"/>
    </row>
    <row r="716" spans="1:21" ht="135">
      <c r="A716" s="126">
        <v>36</v>
      </c>
      <c r="B716" s="157" t="s">
        <v>854</v>
      </c>
      <c r="C716" s="39">
        <v>1980</v>
      </c>
      <c r="D716" s="18">
        <v>2009</v>
      </c>
      <c r="E716" s="18" t="s">
        <v>733</v>
      </c>
      <c r="F716" s="39">
        <v>2</v>
      </c>
      <c r="G716" s="39">
        <v>2</v>
      </c>
      <c r="H716" s="27">
        <v>569.77</v>
      </c>
      <c r="I716" s="27">
        <v>569.77</v>
      </c>
      <c r="J716" s="27">
        <v>569.77</v>
      </c>
      <c r="K716" s="39">
        <v>26</v>
      </c>
      <c r="L716" s="18" t="s">
        <v>1396</v>
      </c>
      <c r="M716" s="27">
        <v>290582.7</v>
      </c>
      <c r="N716" s="27"/>
      <c r="O716" s="27"/>
      <c r="P716" s="27"/>
      <c r="Q716" s="27">
        <f>M716</f>
        <v>290582.7</v>
      </c>
      <c r="R716" s="19">
        <f>M716/I716</f>
        <v>510.00000000000006</v>
      </c>
      <c r="S716" s="19">
        <v>14736.15</v>
      </c>
      <c r="T716" s="14" t="s">
        <v>756</v>
      </c>
      <c r="U716" s="160"/>
    </row>
    <row r="717" spans="1:21" ht="45">
      <c r="A717" s="126">
        <v>37</v>
      </c>
      <c r="B717" s="157" t="s">
        <v>889</v>
      </c>
      <c r="C717" s="39">
        <v>1996</v>
      </c>
      <c r="D717" s="18">
        <v>2006</v>
      </c>
      <c r="E717" s="18" t="s">
        <v>733</v>
      </c>
      <c r="F717" s="39">
        <v>2</v>
      </c>
      <c r="G717" s="39">
        <v>3</v>
      </c>
      <c r="H717" s="27">
        <v>1061.42</v>
      </c>
      <c r="I717" s="27">
        <v>1061.42</v>
      </c>
      <c r="J717" s="27">
        <v>1061.42</v>
      </c>
      <c r="K717" s="39">
        <v>68</v>
      </c>
      <c r="L717" s="18" t="s">
        <v>1321</v>
      </c>
      <c r="M717" s="27">
        <v>2432705.3</v>
      </c>
      <c r="N717" s="27"/>
      <c r="O717" s="27"/>
      <c r="P717" s="27"/>
      <c r="Q717" s="27">
        <f>M717</f>
        <v>2432705.3</v>
      </c>
      <c r="R717" s="19">
        <f>M717/I717</f>
        <v>2291.9346724199654</v>
      </c>
      <c r="S717" s="19">
        <v>14736.15</v>
      </c>
      <c r="T717" s="14" t="s">
        <v>756</v>
      </c>
      <c r="U717" s="160"/>
    </row>
    <row r="718" spans="1:21" ht="135">
      <c r="A718" s="126">
        <v>38</v>
      </c>
      <c r="B718" s="157" t="s">
        <v>1410</v>
      </c>
      <c r="C718" s="39">
        <v>1973</v>
      </c>
      <c r="D718" s="18">
        <v>2011</v>
      </c>
      <c r="E718" s="18" t="s">
        <v>733</v>
      </c>
      <c r="F718" s="39">
        <v>2</v>
      </c>
      <c r="G718" s="39">
        <v>3</v>
      </c>
      <c r="H718" s="27">
        <v>875.2</v>
      </c>
      <c r="I718" s="27">
        <v>875.2</v>
      </c>
      <c r="J718" s="27">
        <v>875.2</v>
      </c>
      <c r="K718" s="39">
        <v>28</v>
      </c>
      <c r="L718" s="18" t="s">
        <v>1396</v>
      </c>
      <c r="M718" s="27">
        <v>446352</v>
      </c>
      <c r="N718" s="27"/>
      <c r="O718" s="27"/>
      <c r="P718" s="27"/>
      <c r="Q718" s="27">
        <f>M718</f>
        <v>446352</v>
      </c>
      <c r="R718" s="19">
        <f>M718/I718</f>
        <v>510</v>
      </c>
      <c r="S718" s="19">
        <v>14736.15</v>
      </c>
      <c r="T718" s="14" t="s">
        <v>756</v>
      </c>
      <c r="U718" s="160"/>
    </row>
    <row r="719" spans="1:21" ht="15">
      <c r="A719" s="126"/>
      <c r="B719" s="152" t="s">
        <v>1322</v>
      </c>
      <c r="C719" s="54"/>
      <c r="D719" s="54"/>
      <c r="E719" s="18"/>
      <c r="F719" s="54"/>
      <c r="G719" s="54"/>
      <c r="H719" s="28">
        <f>SUM(H716:H718)</f>
        <v>2506.3900000000003</v>
      </c>
      <c r="I719" s="28">
        <f aca="true" t="shared" si="64" ref="I719:Q719">SUM(I716:I718)</f>
        <v>2506.3900000000003</v>
      </c>
      <c r="J719" s="28">
        <f t="shared" si="64"/>
        <v>2506.3900000000003</v>
      </c>
      <c r="K719" s="233">
        <f t="shared" si="64"/>
        <v>122</v>
      </c>
      <c r="L719" s="28"/>
      <c r="M719" s="28">
        <f t="shared" si="64"/>
        <v>3169640</v>
      </c>
      <c r="N719" s="28"/>
      <c r="O719" s="28"/>
      <c r="P719" s="28"/>
      <c r="Q719" s="28">
        <f t="shared" si="64"/>
        <v>3169640</v>
      </c>
      <c r="R719" s="20">
        <f>M719/I719</f>
        <v>1264.6236220221112</v>
      </c>
      <c r="S719" s="19"/>
      <c r="T719" s="18"/>
      <c r="U719" s="240"/>
    </row>
    <row r="720" spans="1:21" ht="14.25">
      <c r="A720" s="275" t="s">
        <v>734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7"/>
      <c r="R720" s="276"/>
      <c r="S720" s="276"/>
      <c r="T720" s="276"/>
      <c r="U720" s="278"/>
    </row>
    <row r="721" spans="1:21" ht="45">
      <c r="A721" s="126">
        <v>39</v>
      </c>
      <c r="B721" s="77" t="s">
        <v>890</v>
      </c>
      <c r="C721" s="99">
        <v>1975</v>
      </c>
      <c r="D721" s="99">
        <v>2012</v>
      </c>
      <c r="E721" s="99" t="s">
        <v>733</v>
      </c>
      <c r="F721" s="99">
        <v>2</v>
      </c>
      <c r="G721" s="99">
        <v>3</v>
      </c>
      <c r="H721" s="37">
        <v>988.8</v>
      </c>
      <c r="I721" s="100">
        <v>887.92</v>
      </c>
      <c r="J721" s="100">
        <v>846.58</v>
      </c>
      <c r="K721" s="235">
        <v>37</v>
      </c>
      <c r="L721" s="14" t="s">
        <v>178</v>
      </c>
      <c r="M721" s="37">
        <v>328281.78</v>
      </c>
      <c r="N721" s="37"/>
      <c r="O721" s="37"/>
      <c r="P721" s="37"/>
      <c r="Q721" s="37">
        <v>328281.78</v>
      </c>
      <c r="R721" s="101">
        <f>M721/I721</f>
        <v>369.71999729705385</v>
      </c>
      <c r="S721" s="19">
        <v>14736.15</v>
      </c>
      <c r="T721" s="14" t="s">
        <v>756</v>
      </c>
      <c r="U721" s="160">
        <v>6.08</v>
      </c>
    </row>
    <row r="722" spans="1:21" ht="45">
      <c r="A722" s="126">
        <v>40</v>
      </c>
      <c r="B722" s="77" t="s">
        <v>891</v>
      </c>
      <c r="C722" s="99">
        <v>1982</v>
      </c>
      <c r="D722" s="99"/>
      <c r="E722" s="99" t="s">
        <v>733</v>
      </c>
      <c r="F722" s="99">
        <v>3</v>
      </c>
      <c r="G722" s="99">
        <v>4</v>
      </c>
      <c r="H722" s="37">
        <v>2514.47</v>
      </c>
      <c r="I722" s="100">
        <v>2312</v>
      </c>
      <c r="J722" s="100">
        <v>2196.54</v>
      </c>
      <c r="K722" s="235">
        <v>81</v>
      </c>
      <c r="L722" s="14" t="s">
        <v>1332</v>
      </c>
      <c r="M722" s="37">
        <v>7673431</v>
      </c>
      <c r="N722" s="37"/>
      <c r="O722" s="37"/>
      <c r="P722" s="37"/>
      <c r="Q722" s="37">
        <v>7673431</v>
      </c>
      <c r="R722" s="101">
        <f>M722/I722</f>
        <v>3318.958044982699</v>
      </c>
      <c r="S722" s="19">
        <v>14736.15</v>
      </c>
      <c r="T722" s="14" t="s">
        <v>756</v>
      </c>
      <c r="U722" s="160">
        <v>6.08</v>
      </c>
    </row>
    <row r="723" spans="1:21" ht="15">
      <c r="A723" s="126"/>
      <c r="B723" s="159" t="s">
        <v>1079</v>
      </c>
      <c r="C723" s="14"/>
      <c r="D723" s="14"/>
      <c r="E723" s="14"/>
      <c r="F723" s="14"/>
      <c r="G723" s="14"/>
      <c r="H723" s="28">
        <f>SUM(H721:H722)</f>
        <v>3503.2699999999995</v>
      </c>
      <c r="I723" s="28">
        <f>SUM(I721:I722)</f>
        <v>3199.92</v>
      </c>
      <c r="J723" s="28">
        <f>SUM(J721:J722)</f>
        <v>3043.12</v>
      </c>
      <c r="K723" s="233">
        <f>SUM(K721:K722)</f>
        <v>118</v>
      </c>
      <c r="L723" s="22"/>
      <c r="M723" s="111">
        <f>SUM(M721:M722)</f>
        <v>8001712.78</v>
      </c>
      <c r="N723" s="111"/>
      <c r="O723" s="111"/>
      <c r="P723" s="111"/>
      <c r="Q723" s="111">
        <f>SUM(Q721:Q722)</f>
        <v>8001712.78</v>
      </c>
      <c r="R723" s="102">
        <f>M723/I723</f>
        <v>2500.5977586939675</v>
      </c>
      <c r="S723" s="19"/>
      <c r="T723" s="18"/>
      <c r="U723" s="240"/>
    </row>
    <row r="724" spans="1:21" ht="14.25">
      <c r="A724" s="275" t="s">
        <v>744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7"/>
      <c r="R724" s="276"/>
      <c r="S724" s="276"/>
      <c r="T724" s="276"/>
      <c r="U724" s="278"/>
    </row>
    <row r="725" spans="1:21" ht="45">
      <c r="A725" s="126">
        <v>41</v>
      </c>
      <c r="B725" s="77" t="s">
        <v>1469</v>
      </c>
      <c r="C725" s="14">
        <v>1973</v>
      </c>
      <c r="D725" s="14"/>
      <c r="E725" s="14" t="s">
        <v>733</v>
      </c>
      <c r="F725" s="14">
        <v>2</v>
      </c>
      <c r="G725" s="14">
        <v>2</v>
      </c>
      <c r="H725" s="27">
        <v>773.5</v>
      </c>
      <c r="I725" s="27">
        <v>715.3</v>
      </c>
      <c r="J725" s="27">
        <v>671.7</v>
      </c>
      <c r="K725" s="39">
        <v>20</v>
      </c>
      <c r="L725" s="14" t="s">
        <v>743</v>
      </c>
      <c r="M725" s="27">
        <v>377414</v>
      </c>
      <c r="N725" s="27"/>
      <c r="O725" s="27"/>
      <c r="P725" s="27"/>
      <c r="Q725" s="27">
        <v>377414</v>
      </c>
      <c r="R725" s="19">
        <f>M725/I725</f>
        <v>527.6303648818678</v>
      </c>
      <c r="S725" s="19">
        <v>14736.15</v>
      </c>
      <c r="T725" s="14" t="s">
        <v>756</v>
      </c>
      <c r="U725" s="160"/>
    </row>
    <row r="726" spans="1:21" ht="45">
      <c r="A726" s="126">
        <v>42</v>
      </c>
      <c r="B726" s="77" t="s">
        <v>892</v>
      </c>
      <c r="C726" s="14">
        <v>1987</v>
      </c>
      <c r="D726" s="14"/>
      <c r="E726" s="14" t="s">
        <v>733</v>
      </c>
      <c r="F726" s="14">
        <v>2</v>
      </c>
      <c r="G726" s="14">
        <v>2</v>
      </c>
      <c r="H726" s="27">
        <v>916</v>
      </c>
      <c r="I726" s="27">
        <v>846.2</v>
      </c>
      <c r="J726" s="27">
        <v>684.7</v>
      </c>
      <c r="K726" s="39">
        <v>28</v>
      </c>
      <c r="L726" s="14" t="s">
        <v>1328</v>
      </c>
      <c r="M726" s="27">
        <v>2337199</v>
      </c>
      <c r="N726" s="27"/>
      <c r="O726" s="27"/>
      <c r="P726" s="27"/>
      <c r="Q726" s="27">
        <v>2337199</v>
      </c>
      <c r="R726" s="19">
        <f aca="true" t="shared" si="65" ref="R726:R741">M726/I726</f>
        <v>2761.9936185298984</v>
      </c>
      <c r="S726" s="19">
        <v>14736.15</v>
      </c>
      <c r="T726" s="14" t="s">
        <v>756</v>
      </c>
      <c r="U726" s="160"/>
    </row>
    <row r="727" spans="1:21" ht="45">
      <c r="A727" s="126">
        <v>43</v>
      </c>
      <c r="B727" s="77" t="s">
        <v>1377</v>
      </c>
      <c r="C727" s="14">
        <v>1988</v>
      </c>
      <c r="D727" s="14"/>
      <c r="E727" s="14" t="s">
        <v>733</v>
      </c>
      <c r="F727" s="14">
        <v>2</v>
      </c>
      <c r="G727" s="14">
        <v>3</v>
      </c>
      <c r="H727" s="27">
        <v>965.3</v>
      </c>
      <c r="I727" s="27">
        <v>931.8</v>
      </c>
      <c r="J727" s="27">
        <v>683.3</v>
      </c>
      <c r="K727" s="39">
        <v>27</v>
      </c>
      <c r="L727" s="14" t="s">
        <v>1328</v>
      </c>
      <c r="M727" s="27">
        <v>2652880</v>
      </c>
      <c r="N727" s="27"/>
      <c r="O727" s="27"/>
      <c r="P727" s="27"/>
      <c r="Q727" s="27">
        <v>2652880</v>
      </c>
      <c r="R727" s="19">
        <f t="shared" si="65"/>
        <v>2847.0487229019104</v>
      </c>
      <c r="S727" s="19">
        <v>14736.15</v>
      </c>
      <c r="T727" s="14" t="s">
        <v>756</v>
      </c>
      <c r="U727" s="160"/>
    </row>
    <row r="728" spans="1:21" ht="45">
      <c r="A728" s="126">
        <v>44</v>
      </c>
      <c r="B728" s="77" t="s">
        <v>1411</v>
      </c>
      <c r="C728" s="14">
        <v>1986</v>
      </c>
      <c r="D728" s="14"/>
      <c r="E728" s="14" t="s">
        <v>733</v>
      </c>
      <c r="F728" s="14">
        <v>2</v>
      </c>
      <c r="G728" s="14">
        <v>2</v>
      </c>
      <c r="H728" s="27">
        <v>948.6</v>
      </c>
      <c r="I728" s="27">
        <v>863.3</v>
      </c>
      <c r="J728" s="27">
        <v>863.3</v>
      </c>
      <c r="K728" s="39">
        <v>31</v>
      </c>
      <c r="L728" s="14" t="s">
        <v>743</v>
      </c>
      <c r="M728" s="27">
        <v>455503</v>
      </c>
      <c r="N728" s="27"/>
      <c r="O728" s="27"/>
      <c r="P728" s="27"/>
      <c r="Q728" s="27">
        <v>455503</v>
      </c>
      <c r="R728" s="19">
        <f t="shared" si="65"/>
        <v>527.6300243252635</v>
      </c>
      <c r="S728" s="19">
        <v>14736.15</v>
      </c>
      <c r="T728" s="14" t="s">
        <v>756</v>
      </c>
      <c r="U728" s="160"/>
    </row>
    <row r="729" spans="1:21" s="236" customFormat="1" ht="60">
      <c r="A729" s="126">
        <v>45</v>
      </c>
      <c r="B729" s="77" t="s">
        <v>1480</v>
      </c>
      <c r="C729" s="14">
        <v>1988</v>
      </c>
      <c r="D729" s="14"/>
      <c r="E729" s="14" t="s">
        <v>733</v>
      </c>
      <c r="F729" s="14">
        <v>2</v>
      </c>
      <c r="G729" s="14">
        <v>3</v>
      </c>
      <c r="H729" s="27">
        <v>988.5</v>
      </c>
      <c r="I729" s="27">
        <v>904.2</v>
      </c>
      <c r="J729" s="27">
        <v>854.2</v>
      </c>
      <c r="K729" s="39">
        <v>40</v>
      </c>
      <c r="L729" s="14" t="s">
        <v>1378</v>
      </c>
      <c r="M729" s="27">
        <v>1615290</v>
      </c>
      <c r="N729" s="27"/>
      <c r="O729" s="27"/>
      <c r="P729" s="27"/>
      <c r="Q729" s="27">
        <v>1615290</v>
      </c>
      <c r="R729" s="19">
        <f t="shared" si="65"/>
        <v>1786.4299933643</v>
      </c>
      <c r="S729" s="19">
        <v>14736.15</v>
      </c>
      <c r="T729" s="14" t="s">
        <v>756</v>
      </c>
      <c r="U729" s="160"/>
    </row>
    <row r="730" spans="1:21" s="236" customFormat="1" ht="150">
      <c r="A730" s="126">
        <v>46</v>
      </c>
      <c r="B730" s="77" t="s">
        <v>1356</v>
      </c>
      <c r="C730" s="14">
        <v>1994</v>
      </c>
      <c r="D730" s="14"/>
      <c r="E730" s="14" t="s">
        <v>733</v>
      </c>
      <c r="F730" s="14">
        <v>3</v>
      </c>
      <c r="G730" s="14">
        <v>3</v>
      </c>
      <c r="H730" s="27">
        <v>1367.1</v>
      </c>
      <c r="I730" s="27">
        <v>1234.3</v>
      </c>
      <c r="J730" s="27">
        <v>1192.6</v>
      </c>
      <c r="K730" s="39">
        <v>47</v>
      </c>
      <c r="L730" s="14" t="s">
        <v>278</v>
      </c>
      <c r="M730" s="27">
        <v>2578502</v>
      </c>
      <c r="N730" s="27"/>
      <c r="O730" s="27"/>
      <c r="P730" s="27"/>
      <c r="Q730" s="27">
        <v>2578502</v>
      </c>
      <c r="R730" s="19">
        <f t="shared" si="65"/>
        <v>2089.0399416673417</v>
      </c>
      <c r="S730" s="19">
        <v>14736.15</v>
      </c>
      <c r="T730" s="14" t="s">
        <v>756</v>
      </c>
      <c r="U730" s="160"/>
    </row>
    <row r="731" spans="1:21" ht="45">
      <c r="A731" s="126">
        <v>47</v>
      </c>
      <c r="B731" s="77" t="s">
        <v>1413</v>
      </c>
      <c r="C731" s="14">
        <v>1973</v>
      </c>
      <c r="D731" s="14"/>
      <c r="E731" s="14" t="s">
        <v>733</v>
      </c>
      <c r="F731" s="14">
        <v>2</v>
      </c>
      <c r="G731" s="14">
        <v>2</v>
      </c>
      <c r="H731" s="27">
        <v>758.2</v>
      </c>
      <c r="I731" s="27">
        <v>703.4</v>
      </c>
      <c r="J731" s="27">
        <v>703.4</v>
      </c>
      <c r="K731" s="39">
        <v>30</v>
      </c>
      <c r="L731" s="14" t="s">
        <v>1321</v>
      </c>
      <c r="M731" s="27">
        <v>1550086</v>
      </c>
      <c r="N731" s="27"/>
      <c r="O731" s="27"/>
      <c r="P731" s="27"/>
      <c r="Q731" s="27">
        <v>1550086</v>
      </c>
      <c r="R731" s="19">
        <f t="shared" si="65"/>
        <v>2203.704862098379</v>
      </c>
      <c r="S731" s="19">
        <v>14736.15</v>
      </c>
      <c r="T731" s="14" t="s">
        <v>756</v>
      </c>
      <c r="U731" s="160"/>
    </row>
    <row r="732" spans="1:21" ht="45">
      <c r="A732" s="126">
        <v>48</v>
      </c>
      <c r="B732" s="77" t="s">
        <v>1414</v>
      </c>
      <c r="C732" s="14">
        <v>1971</v>
      </c>
      <c r="D732" s="14"/>
      <c r="E732" s="14" t="s">
        <v>733</v>
      </c>
      <c r="F732" s="14">
        <v>2</v>
      </c>
      <c r="G732" s="14">
        <v>2</v>
      </c>
      <c r="H732" s="27">
        <v>697.6</v>
      </c>
      <c r="I732" s="27">
        <v>756.57</v>
      </c>
      <c r="J732" s="27">
        <v>696.2</v>
      </c>
      <c r="K732" s="39">
        <v>34</v>
      </c>
      <c r="L732" s="14" t="s">
        <v>1321</v>
      </c>
      <c r="M732" s="27">
        <v>1460837</v>
      </c>
      <c r="N732" s="27"/>
      <c r="O732" s="27"/>
      <c r="P732" s="27"/>
      <c r="Q732" s="27">
        <v>1460837</v>
      </c>
      <c r="R732" s="19">
        <f t="shared" si="65"/>
        <v>1930.868260702909</v>
      </c>
      <c r="S732" s="19">
        <v>14736.15</v>
      </c>
      <c r="T732" s="14" t="s">
        <v>756</v>
      </c>
      <c r="U732" s="160"/>
    </row>
    <row r="733" spans="1:21" s="236" customFormat="1" ht="45">
      <c r="A733" s="126">
        <v>49</v>
      </c>
      <c r="B733" s="77" t="s">
        <v>1415</v>
      </c>
      <c r="C733" s="14">
        <v>1976</v>
      </c>
      <c r="D733" s="14"/>
      <c r="E733" s="14" t="s">
        <v>733</v>
      </c>
      <c r="F733" s="14">
        <v>2</v>
      </c>
      <c r="G733" s="14">
        <v>3</v>
      </c>
      <c r="H733" s="27">
        <v>929.4</v>
      </c>
      <c r="I733" s="27">
        <v>842.8</v>
      </c>
      <c r="J733" s="27">
        <v>794.1</v>
      </c>
      <c r="K733" s="39">
        <v>38</v>
      </c>
      <c r="L733" s="14" t="s">
        <v>743</v>
      </c>
      <c r="M733" s="27">
        <v>444687</v>
      </c>
      <c r="N733" s="27"/>
      <c r="O733" s="27"/>
      <c r="P733" s="27"/>
      <c r="Q733" s="27">
        <v>444687</v>
      </c>
      <c r="R733" s="19">
        <f t="shared" si="65"/>
        <v>527.6305173232084</v>
      </c>
      <c r="S733" s="19">
        <v>14736.15</v>
      </c>
      <c r="T733" s="14" t="s">
        <v>756</v>
      </c>
      <c r="U733" s="160"/>
    </row>
    <row r="734" spans="1:21" s="236" customFormat="1" ht="45">
      <c r="A734" s="126">
        <v>50</v>
      </c>
      <c r="B734" s="77" t="s">
        <v>893</v>
      </c>
      <c r="C734" s="14">
        <v>1986</v>
      </c>
      <c r="D734" s="14"/>
      <c r="E734" s="14" t="s">
        <v>733</v>
      </c>
      <c r="F734" s="14">
        <v>2</v>
      </c>
      <c r="G734" s="14">
        <v>2</v>
      </c>
      <c r="H734" s="27">
        <v>636.8</v>
      </c>
      <c r="I734" s="27">
        <v>579.6</v>
      </c>
      <c r="J734" s="27">
        <v>517.2</v>
      </c>
      <c r="K734" s="39">
        <v>14</v>
      </c>
      <c r="L734" s="14" t="s">
        <v>1328</v>
      </c>
      <c r="M734" s="27">
        <v>1614966</v>
      </c>
      <c r="N734" s="27"/>
      <c r="O734" s="27"/>
      <c r="P734" s="27"/>
      <c r="Q734" s="27">
        <v>1614966</v>
      </c>
      <c r="R734" s="19">
        <f t="shared" si="65"/>
        <v>2786.345755693582</v>
      </c>
      <c r="S734" s="19">
        <v>14736.15</v>
      </c>
      <c r="T734" s="14" t="s">
        <v>756</v>
      </c>
      <c r="U734" s="160"/>
    </row>
    <row r="735" spans="1:21" s="236" customFormat="1" ht="135">
      <c r="A735" s="126">
        <v>51</v>
      </c>
      <c r="B735" s="77" t="s">
        <v>565</v>
      </c>
      <c r="C735" s="14">
        <v>1977</v>
      </c>
      <c r="D735" s="14"/>
      <c r="E735" s="14" t="s">
        <v>733</v>
      </c>
      <c r="F735" s="14">
        <v>2</v>
      </c>
      <c r="G735" s="14">
        <v>3</v>
      </c>
      <c r="H735" s="27">
        <v>913.3</v>
      </c>
      <c r="I735" s="27">
        <v>830.8</v>
      </c>
      <c r="J735" s="27">
        <v>786.8</v>
      </c>
      <c r="K735" s="39">
        <v>39</v>
      </c>
      <c r="L735" s="14" t="s">
        <v>1357</v>
      </c>
      <c r="M735" s="27">
        <v>733821</v>
      </c>
      <c r="N735" s="27"/>
      <c r="O735" s="27"/>
      <c r="P735" s="27"/>
      <c r="Q735" s="27">
        <v>733821</v>
      </c>
      <c r="R735" s="19">
        <f t="shared" si="65"/>
        <v>883.2703418391911</v>
      </c>
      <c r="S735" s="19">
        <v>14736.15</v>
      </c>
      <c r="T735" s="14" t="s">
        <v>756</v>
      </c>
      <c r="U735" s="160"/>
    </row>
    <row r="736" spans="1:21" ht="45">
      <c r="A736" s="126">
        <v>52</v>
      </c>
      <c r="B736" s="77" t="s">
        <v>566</v>
      </c>
      <c r="C736" s="14">
        <v>1978</v>
      </c>
      <c r="D736" s="14"/>
      <c r="E736" s="14" t="s">
        <v>733</v>
      </c>
      <c r="F736" s="14">
        <v>2</v>
      </c>
      <c r="G736" s="14">
        <v>3</v>
      </c>
      <c r="H736" s="27">
        <v>147.3</v>
      </c>
      <c r="I736" s="27">
        <v>832.5</v>
      </c>
      <c r="J736" s="27">
        <v>815.7</v>
      </c>
      <c r="K736" s="39">
        <v>29</v>
      </c>
      <c r="L736" s="14" t="s">
        <v>743</v>
      </c>
      <c r="M736" s="27">
        <v>439252</v>
      </c>
      <c r="N736" s="27"/>
      <c r="O736" s="27"/>
      <c r="P736" s="27"/>
      <c r="Q736" s="27">
        <v>439252</v>
      </c>
      <c r="R736" s="19">
        <f t="shared" si="65"/>
        <v>527.6300300300301</v>
      </c>
      <c r="S736" s="19">
        <v>14736.15</v>
      </c>
      <c r="T736" s="14" t="s">
        <v>756</v>
      </c>
      <c r="U736" s="160"/>
    </row>
    <row r="737" spans="1:21" ht="45">
      <c r="A737" s="126">
        <v>53</v>
      </c>
      <c r="B737" s="77" t="s">
        <v>894</v>
      </c>
      <c r="C737" s="14">
        <v>1978</v>
      </c>
      <c r="D737" s="14"/>
      <c r="E737" s="14" t="s">
        <v>733</v>
      </c>
      <c r="F737" s="14">
        <v>2</v>
      </c>
      <c r="G737" s="14">
        <v>3</v>
      </c>
      <c r="H737" s="27">
        <v>922.3</v>
      </c>
      <c r="I737" s="27">
        <v>840.7</v>
      </c>
      <c r="J737" s="27">
        <v>840.7</v>
      </c>
      <c r="K737" s="39">
        <v>26</v>
      </c>
      <c r="L737" s="14" t="s">
        <v>743</v>
      </c>
      <c r="M737" s="27">
        <v>443579</v>
      </c>
      <c r="N737" s="27"/>
      <c r="O737" s="27"/>
      <c r="P737" s="27"/>
      <c r="Q737" s="27">
        <v>443579</v>
      </c>
      <c r="R737" s="19">
        <f t="shared" si="65"/>
        <v>527.6305459735934</v>
      </c>
      <c r="S737" s="19">
        <v>14736.15</v>
      </c>
      <c r="T737" s="14" t="s">
        <v>756</v>
      </c>
      <c r="U737" s="160"/>
    </row>
    <row r="738" spans="1:21" ht="120">
      <c r="A738" s="126">
        <v>54</v>
      </c>
      <c r="B738" s="77" t="s">
        <v>1416</v>
      </c>
      <c r="C738" s="14">
        <v>1970</v>
      </c>
      <c r="D738" s="14"/>
      <c r="E738" s="14" t="s">
        <v>733</v>
      </c>
      <c r="F738" s="14">
        <v>2</v>
      </c>
      <c r="G738" s="14">
        <v>1</v>
      </c>
      <c r="H738" s="27">
        <v>350.7</v>
      </c>
      <c r="I738" s="27">
        <v>329.9</v>
      </c>
      <c r="J738" s="27">
        <v>329.9</v>
      </c>
      <c r="K738" s="39">
        <v>13</v>
      </c>
      <c r="L738" s="14" t="s">
        <v>1381</v>
      </c>
      <c r="M738" s="27">
        <v>1228200</v>
      </c>
      <c r="N738" s="27"/>
      <c r="O738" s="27"/>
      <c r="P738" s="27"/>
      <c r="Q738" s="27">
        <v>1228200</v>
      </c>
      <c r="R738" s="19">
        <f t="shared" si="65"/>
        <v>3722.946347377994</v>
      </c>
      <c r="S738" s="19">
        <v>14736.15</v>
      </c>
      <c r="T738" s="14" t="s">
        <v>756</v>
      </c>
      <c r="U738" s="160"/>
    </row>
    <row r="739" spans="1:21" ht="135">
      <c r="A739" s="126">
        <v>55</v>
      </c>
      <c r="B739" s="77" t="s">
        <v>1417</v>
      </c>
      <c r="C739" s="14">
        <v>1967</v>
      </c>
      <c r="D739" s="14"/>
      <c r="E739" s="14" t="s">
        <v>733</v>
      </c>
      <c r="F739" s="14">
        <v>2</v>
      </c>
      <c r="G739" s="14">
        <v>4</v>
      </c>
      <c r="H739" s="27">
        <v>815.5</v>
      </c>
      <c r="I739" s="27">
        <v>741.4</v>
      </c>
      <c r="J739" s="27">
        <v>700.2</v>
      </c>
      <c r="K739" s="39">
        <v>34</v>
      </c>
      <c r="L739" s="14" t="s">
        <v>1357</v>
      </c>
      <c r="M739" s="27">
        <v>659598</v>
      </c>
      <c r="N739" s="27"/>
      <c r="O739" s="27"/>
      <c r="P739" s="27"/>
      <c r="Q739" s="27">
        <v>659598</v>
      </c>
      <c r="R739" s="19">
        <f t="shared" si="65"/>
        <v>889.6654977070408</v>
      </c>
      <c r="S739" s="19">
        <v>14736.15</v>
      </c>
      <c r="T739" s="14" t="s">
        <v>756</v>
      </c>
      <c r="U739" s="160"/>
    </row>
    <row r="740" spans="1:21" ht="45">
      <c r="A740" s="126">
        <v>56</v>
      </c>
      <c r="B740" s="77" t="s">
        <v>1418</v>
      </c>
      <c r="C740" s="14">
        <v>1962</v>
      </c>
      <c r="D740" s="14"/>
      <c r="E740" s="14" t="s">
        <v>733</v>
      </c>
      <c r="F740" s="14">
        <v>2</v>
      </c>
      <c r="G740" s="14">
        <v>2</v>
      </c>
      <c r="H740" s="27">
        <v>597.5</v>
      </c>
      <c r="I740" s="27">
        <v>559.6</v>
      </c>
      <c r="J740" s="27">
        <v>521.9</v>
      </c>
      <c r="K740" s="39">
        <v>40</v>
      </c>
      <c r="L740" s="14" t="s">
        <v>1321</v>
      </c>
      <c r="M740" s="27">
        <v>1226071</v>
      </c>
      <c r="N740" s="27"/>
      <c r="O740" s="27"/>
      <c r="P740" s="27"/>
      <c r="Q740" s="27">
        <v>1226071</v>
      </c>
      <c r="R740" s="19">
        <f t="shared" si="65"/>
        <v>2190.9774839170836</v>
      </c>
      <c r="S740" s="19">
        <v>14736.15</v>
      </c>
      <c r="T740" s="14" t="s">
        <v>756</v>
      </c>
      <c r="U740" s="160"/>
    </row>
    <row r="741" spans="1:21" ht="45">
      <c r="A741" s="126">
        <v>57</v>
      </c>
      <c r="B741" s="77" t="s">
        <v>1419</v>
      </c>
      <c r="C741" s="14">
        <v>1968</v>
      </c>
      <c r="D741" s="14"/>
      <c r="E741" s="14" t="s">
        <v>733</v>
      </c>
      <c r="F741" s="14">
        <v>2</v>
      </c>
      <c r="G741" s="14">
        <v>2</v>
      </c>
      <c r="H741" s="27">
        <v>730.6</v>
      </c>
      <c r="I741" s="27">
        <v>700</v>
      </c>
      <c r="J741" s="27">
        <v>603.8</v>
      </c>
      <c r="K741" s="39">
        <v>43</v>
      </c>
      <c r="L741" s="14" t="s">
        <v>1321</v>
      </c>
      <c r="M741" s="27">
        <v>1545806</v>
      </c>
      <c r="N741" s="27"/>
      <c r="O741" s="27"/>
      <c r="P741" s="27"/>
      <c r="Q741" s="27">
        <v>1545806</v>
      </c>
      <c r="R741" s="19">
        <f t="shared" si="65"/>
        <v>2208.2942857142857</v>
      </c>
      <c r="S741" s="19">
        <v>14736.15</v>
      </c>
      <c r="T741" s="14" t="s">
        <v>756</v>
      </c>
      <c r="U741" s="160"/>
    </row>
    <row r="742" spans="1:21" ht="15">
      <c r="A742" s="126"/>
      <c r="B742" s="159" t="s">
        <v>1155</v>
      </c>
      <c r="C742" s="14"/>
      <c r="D742" s="14"/>
      <c r="E742" s="14"/>
      <c r="F742" s="14"/>
      <c r="G742" s="14"/>
      <c r="H742" s="28">
        <f>SUM(H725:H741)</f>
        <v>13458.199999999999</v>
      </c>
      <c r="I742" s="28">
        <f>SUM(I725:I741)</f>
        <v>13212.369999999999</v>
      </c>
      <c r="J742" s="28">
        <f>SUM(J725:J741)</f>
        <v>12259.699999999999</v>
      </c>
      <c r="K742" s="233">
        <f>SUM(K725:K741)</f>
        <v>533</v>
      </c>
      <c r="L742" s="28"/>
      <c r="M742" s="28">
        <f>SUM(M725:M741)</f>
        <v>21363691</v>
      </c>
      <c r="N742" s="28"/>
      <c r="O742" s="28"/>
      <c r="P742" s="28"/>
      <c r="Q742" s="28">
        <f>SUM(Q725:Q741)</f>
        <v>21363691</v>
      </c>
      <c r="R742" s="28">
        <f>M742/I742</f>
        <v>1616.9461648440063</v>
      </c>
      <c r="S742" s="19"/>
      <c r="T742" s="18"/>
      <c r="U742" s="240"/>
    </row>
    <row r="743" spans="1:21" ht="14.25">
      <c r="A743" s="275" t="s">
        <v>773</v>
      </c>
      <c r="B743" s="276"/>
      <c r="C743" s="276"/>
      <c r="D743" s="276"/>
      <c r="E743" s="276"/>
      <c r="F743" s="276"/>
      <c r="G743" s="276"/>
      <c r="H743" s="276"/>
      <c r="I743" s="276"/>
      <c r="J743" s="276"/>
      <c r="K743" s="276"/>
      <c r="L743" s="276"/>
      <c r="M743" s="276"/>
      <c r="N743" s="276"/>
      <c r="O743" s="276"/>
      <c r="P743" s="276"/>
      <c r="Q743" s="277"/>
      <c r="R743" s="276"/>
      <c r="S743" s="276"/>
      <c r="T743" s="276"/>
      <c r="U743" s="278"/>
    </row>
    <row r="744" spans="1:21" ht="45">
      <c r="A744" s="126">
        <v>58</v>
      </c>
      <c r="B744" s="77" t="s">
        <v>1420</v>
      </c>
      <c r="C744" s="14">
        <v>1979</v>
      </c>
      <c r="D744" s="14"/>
      <c r="E744" s="14" t="s">
        <v>1326</v>
      </c>
      <c r="F744" s="14">
        <v>3</v>
      </c>
      <c r="G744" s="14">
        <v>3</v>
      </c>
      <c r="H744" s="27">
        <v>2143.3</v>
      </c>
      <c r="I744" s="27">
        <v>1964.3</v>
      </c>
      <c r="J744" s="27">
        <v>1896.6</v>
      </c>
      <c r="K744" s="39">
        <v>79</v>
      </c>
      <c r="L744" s="14" t="s">
        <v>1321</v>
      </c>
      <c r="M744" s="27">
        <v>1512133.5</v>
      </c>
      <c r="N744" s="27"/>
      <c r="O744" s="27"/>
      <c r="P744" s="27"/>
      <c r="Q744" s="27">
        <v>1512133.5</v>
      </c>
      <c r="R744" s="19">
        <f aca="true" t="shared" si="66" ref="R744:R766">M744/I744</f>
        <v>769.807819579494</v>
      </c>
      <c r="S744" s="19">
        <v>14736.15</v>
      </c>
      <c r="T744" s="14" t="s">
        <v>756</v>
      </c>
      <c r="U744" s="160"/>
    </row>
    <row r="745" spans="1:21" ht="60">
      <c r="A745" s="126">
        <v>59</v>
      </c>
      <c r="B745" s="77" t="s">
        <v>1072</v>
      </c>
      <c r="C745" s="14">
        <v>1966</v>
      </c>
      <c r="D745" s="14"/>
      <c r="E745" s="14" t="s">
        <v>733</v>
      </c>
      <c r="F745" s="14">
        <v>2</v>
      </c>
      <c r="G745" s="14">
        <v>3</v>
      </c>
      <c r="H745" s="27">
        <v>756.3</v>
      </c>
      <c r="I745" s="27">
        <v>698.3</v>
      </c>
      <c r="J745" s="27">
        <v>607.9</v>
      </c>
      <c r="K745" s="39">
        <v>42</v>
      </c>
      <c r="L745" s="14" t="s">
        <v>1050</v>
      </c>
      <c r="M745" s="27">
        <v>579756.5900000001</v>
      </c>
      <c r="N745" s="27"/>
      <c r="O745" s="27"/>
      <c r="P745" s="27"/>
      <c r="Q745" s="27">
        <v>579756.5900000001</v>
      </c>
      <c r="R745" s="19">
        <f t="shared" si="66"/>
        <v>830.2399971359016</v>
      </c>
      <c r="S745" s="19">
        <v>14737.15</v>
      </c>
      <c r="T745" s="14" t="s">
        <v>756</v>
      </c>
      <c r="U745" s="160"/>
    </row>
    <row r="746" spans="1:21" ht="45">
      <c r="A746" s="126">
        <v>60</v>
      </c>
      <c r="B746" s="77" t="s">
        <v>895</v>
      </c>
      <c r="C746" s="14">
        <v>1980</v>
      </c>
      <c r="D746" s="14"/>
      <c r="E746" s="14" t="s">
        <v>733</v>
      </c>
      <c r="F746" s="14">
        <v>2</v>
      </c>
      <c r="G746" s="14">
        <v>3</v>
      </c>
      <c r="H746" s="27">
        <v>866.38</v>
      </c>
      <c r="I746" s="27">
        <v>782.38</v>
      </c>
      <c r="J746" s="27">
        <v>698.78</v>
      </c>
      <c r="K746" s="39">
        <v>58</v>
      </c>
      <c r="L746" s="14" t="s">
        <v>743</v>
      </c>
      <c r="M746" s="27">
        <v>412807.16</v>
      </c>
      <c r="N746" s="27"/>
      <c r="O746" s="27"/>
      <c r="P746" s="27"/>
      <c r="Q746" s="27">
        <v>412807.16</v>
      </c>
      <c r="R746" s="19">
        <f t="shared" si="66"/>
        <v>527.6300007668907</v>
      </c>
      <c r="S746" s="19">
        <v>14738.15</v>
      </c>
      <c r="T746" s="14" t="s">
        <v>756</v>
      </c>
      <c r="U746" s="160"/>
    </row>
    <row r="747" spans="1:21" ht="45">
      <c r="A747" s="126">
        <v>61</v>
      </c>
      <c r="B747" s="77" t="s">
        <v>1422</v>
      </c>
      <c r="C747" s="14">
        <v>1970</v>
      </c>
      <c r="D747" s="14"/>
      <c r="E747" s="14" t="s">
        <v>733</v>
      </c>
      <c r="F747" s="14">
        <v>2</v>
      </c>
      <c r="G747" s="14">
        <v>2</v>
      </c>
      <c r="H747" s="27">
        <v>506.8</v>
      </c>
      <c r="I747" s="27">
        <v>480.5</v>
      </c>
      <c r="J747" s="27">
        <v>302.6</v>
      </c>
      <c r="K747" s="39">
        <v>31</v>
      </c>
      <c r="L747" s="14" t="s">
        <v>743</v>
      </c>
      <c r="M747" s="27">
        <v>253526.22</v>
      </c>
      <c r="N747" s="27"/>
      <c r="O747" s="27"/>
      <c r="P747" s="27"/>
      <c r="Q747" s="27">
        <v>253526.22</v>
      </c>
      <c r="R747" s="19">
        <f t="shared" si="66"/>
        <v>527.6300104058273</v>
      </c>
      <c r="S747" s="19">
        <v>14739.15</v>
      </c>
      <c r="T747" s="14" t="s">
        <v>756</v>
      </c>
      <c r="U747" s="160"/>
    </row>
    <row r="748" spans="1:21" ht="45">
      <c r="A748" s="126">
        <v>62</v>
      </c>
      <c r="B748" s="77" t="s">
        <v>264</v>
      </c>
      <c r="C748" s="14">
        <v>1980</v>
      </c>
      <c r="D748" s="14"/>
      <c r="E748" s="14" t="s">
        <v>733</v>
      </c>
      <c r="F748" s="14">
        <v>2</v>
      </c>
      <c r="G748" s="14">
        <v>3</v>
      </c>
      <c r="H748" s="27">
        <v>1102.1</v>
      </c>
      <c r="I748" s="27">
        <v>987.2</v>
      </c>
      <c r="J748" s="27">
        <v>866.4</v>
      </c>
      <c r="K748" s="39">
        <v>63</v>
      </c>
      <c r="L748" s="14" t="s">
        <v>743</v>
      </c>
      <c r="M748" s="27">
        <v>520876.34</v>
      </c>
      <c r="N748" s="27"/>
      <c r="O748" s="27"/>
      <c r="P748" s="27"/>
      <c r="Q748" s="27">
        <v>520876.34</v>
      </c>
      <c r="R748" s="19">
        <f t="shared" si="66"/>
        <v>527.6300040518638</v>
      </c>
      <c r="S748" s="19">
        <v>14740.15</v>
      </c>
      <c r="T748" s="14" t="s">
        <v>756</v>
      </c>
      <c r="U748" s="160"/>
    </row>
    <row r="749" spans="1:21" ht="75">
      <c r="A749" s="126">
        <v>63</v>
      </c>
      <c r="B749" s="77" t="s">
        <v>1423</v>
      </c>
      <c r="C749" s="14">
        <v>1969</v>
      </c>
      <c r="D749" s="14"/>
      <c r="E749" s="14" t="s">
        <v>733</v>
      </c>
      <c r="F749" s="14">
        <v>2</v>
      </c>
      <c r="G749" s="14">
        <v>2</v>
      </c>
      <c r="H749" s="27">
        <v>771.8</v>
      </c>
      <c r="I749" s="27">
        <v>712.7</v>
      </c>
      <c r="J749" s="27">
        <v>520.4</v>
      </c>
      <c r="K749" s="39">
        <v>56</v>
      </c>
      <c r="L749" s="14" t="s">
        <v>266</v>
      </c>
      <c r="M749" s="27">
        <v>1745573.35</v>
      </c>
      <c r="N749" s="27"/>
      <c r="O749" s="27"/>
      <c r="P749" s="27"/>
      <c r="Q749" s="27">
        <v>1745573.35</v>
      </c>
      <c r="R749" s="19">
        <f t="shared" si="66"/>
        <v>2449.2400028062298</v>
      </c>
      <c r="S749" s="19">
        <v>14741.15</v>
      </c>
      <c r="T749" s="14" t="s">
        <v>756</v>
      </c>
      <c r="U749" s="160"/>
    </row>
    <row r="750" spans="1:21" ht="45">
      <c r="A750" s="126">
        <v>64</v>
      </c>
      <c r="B750" s="77" t="s">
        <v>1424</v>
      </c>
      <c r="C750" s="14">
        <v>1976</v>
      </c>
      <c r="D750" s="14"/>
      <c r="E750" s="14" t="s">
        <v>733</v>
      </c>
      <c r="F750" s="14">
        <v>2</v>
      </c>
      <c r="G750" s="14">
        <v>3</v>
      </c>
      <c r="H750" s="27">
        <v>919.2</v>
      </c>
      <c r="I750" s="27">
        <v>834.6</v>
      </c>
      <c r="J750" s="27">
        <v>834.6</v>
      </c>
      <c r="K750" s="39">
        <v>53</v>
      </c>
      <c r="L750" s="14" t="s">
        <v>743</v>
      </c>
      <c r="M750" s="27">
        <v>440360</v>
      </c>
      <c r="N750" s="27"/>
      <c r="O750" s="27"/>
      <c r="P750" s="27"/>
      <c r="Q750" s="27">
        <v>440360</v>
      </c>
      <c r="R750" s="19">
        <f t="shared" si="66"/>
        <v>527.6300023963576</v>
      </c>
      <c r="S750" s="19">
        <v>14742.15</v>
      </c>
      <c r="T750" s="14" t="s">
        <v>756</v>
      </c>
      <c r="U750" s="160"/>
    </row>
    <row r="751" spans="1:21" ht="45">
      <c r="A751" s="126">
        <v>65</v>
      </c>
      <c r="B751" s="77" t="s">
        <v>1425</v>
      </c>
      <c r="C751" s="14">
        <v>1976</v>
      </c>
      <c r="D751" s="14"/>
      <c r="E751" s="14" t="s">
        <v>733</v>
      </c>
      <c r="F751" s="14">
        <v>2</v>
      </c>
      <c r="G751" s="14">
        <v>3</v>
      </c>
      <c r="H751" s="27">
        <v>925.7</v>
      </c>
      <c r="I751" s="27">
        <v>841.3</v>
      </c>
      <c r="J751" s="27">
        <v>660.2</v>
      </c>
      <c r="K751" s="39">
        <v>45</v>
      </c>
      <c r="L751" s="14" t="s">
        <v>743</v>
      </c>
      <c r="M751" s="27">
        <v>443895.12</v>
      </c>
      <c r="N751" s="27"/>
      <c r="O751" s="27"/>
      <c r="P751" s="27"/>
      <c r="Q751" s="27">
        <v>443895.12</v>
      </c>
      <c r="R751" s="19">
        <f t="shared" si="66"/>
        <v>527.6300011886367</v>
      </c>
      <c r="S751" s="19">
        <v>14743.15</v>
      </c>
      <c r="T751" s="14" t="s">
        <v>756</v>
      </c>
      <c r="U751" s="160"/>
    </row>
    <row r="752" spans="1:21" ht="45">
      <c r="A752" s="126">
        <v>66</v>
      </c>
      <c r="B752" s="77" t="s">
        <v>1426</v>
      </c>
      <c r="C752" s="14">
        <v>1979</v>
      </c>
      <c r="D752" s="14"/>
      <c r="E752" s="14" t="s">
        <v>733</v>
      </c>
      <c r="F752" s="14">
        <v>2</v>
      </c>
      <c r="G752" s="14">
        <v>3</v>
      </c>
      <c r="H752" s="27">
        <v>907.02</v>
      </c>
      <c r="I752" s="27">
        <v>821.52</v>
      </c>
      <c r="J752" s="27">
        <v>637.82</v>
      </c>
      <c r="K752" s="39">
        <v>51</v>
      </c>
      <c r="L752" s="14" t="s">
        <v>743</v>
      </c>
      <c r="M752" s="27">
        <v>433458.6</v>
      </c>
      <c r="N752" s="27"/>
      <c r="O752" s="27"/>
      <c r="P752" s="27"/>
      <c r="Q752" s="27">
        <v>433458.6</v>
      </c>
      <c r="R752" s="19">
        <f t="shared" si="66"/>
        <v>527.630002921414</v>
      </c>
      <c r="S752" s="19">
        <v>14744.15</v>
      </c>
      <c r="T752" s="14" t="s">
        <v>756</v>
      </c>
      <c r="U752" s="160"/>
    </row>
    <row r="753" spans="1:21" ht="45">
      <c r="A753" s="126">
        <v>67</v>
      </c>
      <c r="B753" s="77" t="s">
        <v>1427</v>
      </c>
      <c r="C753" s="14">
        <v>1979</v>
      </c>
      <c r="D753" s="14"/>
      <c r="E753" s="14" t="s">
        <v>733</v>
      </c>
      <c r="F753" s="14">
        <v>2</v>
      </c>
      <c r="G753" s="14">
        <v>3</v>
      </c>
      <c r="H753" s="27">
        <v>929.8</v>
      </c>
      <c r="I753" s="27">
        <v>844.1</v>
      </c>
      <c r="J753" s="27">
        <v>750.1</v>
      </c>
      <c r="K753" s="39">
        <v>48</v>
      </c>
      <c r="L753" s="14" t="s">
        <v>743</v>
      </c>
      <c r="M753" s="27">
        <v>445372.48</v>
      </c>
      <c r="N753" s="27"/>
      <c r="O753" s="27"/>
      <c r="P753" s="27"/>
      <c r="Q753" s="27">
        <v>445372.48</v>
      </c>
      <c r="R753" s="19">
        <f t="shared" si="66"/>
        <v>527.6299964459187</v>
      </c>
      <c r="S753" s="19">
        <v>14745.15</v>
      </c>
      <c r="T753" s="14" t="s">
        <v>756</v>
      </c>
      <c r="U753" s="160"/>
    </row>
    <row r="754" spans="1:21" ht="45">
      <c r="A754" s="126">
        <v>68</v>
      </c>
      <c r="B754" s="77" t="s">
        <v>1428</v>
      </c>
      <c r="C754" s="14">
        <v>1977</v>
      </c>
      <c r="D754" s="14"/>
      <c r="E754" s="14" t="s">
        <v>733</v>
      </c>
      <c r="F754" s="14">
        <v>2</v>
      </c>
      <c r="G754" s="14">
        <v>3</v>
      </c>
      <c r="H754" s="27">
        <v>924.2</v>
      </c>
      <c r="I754" s="27">
        <v>848.1</v>
      </c>
      <c r="J754" s="27">
        <v>755.9</v>
      </c>
      <c r="K754" s="39">
        <v>43</v>
      </c>
      <c r="L754" s="14" t="s">
        <v>743</v>
      </c>
      <c r="M754" s="27">
        <v>447483</v>
      </c>
      <c r="N754" s="27"/>
      <c r="O754" s="27"/>
      <c r="P754" s="27"/>
      <c r="Q754" s="27">
        <v>447483</v>
      </c>
      <c r="R754" s="19">
        <f t="shared" si="66"/>
        <v>527.6299964626812</v>
      </c>
      <c r="S754" s="19">
        <v>14746.15</v>
      </c>
      <c r="T754" s="14" t="s">
        <v>756</v>
      </c>
      <c r="U754" s="160"/>
    </row>
    <row r="755" spans="1:21" ht="60">
      <c r="A755" s="126">
        <v>69</v>
      </c>
      <c r="B755" s="77" t="s">
        <v>1429</v>
      </c>
      <c r="C755" s="14">
        <v>1976</v>
      </c>
      <c r="D755" s="14"/>
      <c r="E755" s="14" t="s">
        <v>733</v>
      </c>
      <c r="F755" s="14">
        <v>3</v>
      </c>
      <c r="G755" s="14">
        <v>1</v>
      </c>
      <c r="H755" s="27">
        <v>1820.2</v>
      </c>
      <c r="I755" s="27">
        <v>1207.4</v>
      </c>
      <c r="J755" s="27">
        <v>1124.8</v>
      </c>
      <c r="K755" s="39">
        <v>131</v>
      </c>
      <c r="L755" s="14" t="s">
        <v>267</v>
      </c>
      <c r="M755" s="27">
        <v>2510812.45</v>
      </c>
      <c r="N755" s="27"/>
      <c r="O755" s="27"/>
      <c r="P755" s="27"/>
      <c r="Q755" s="27">
        <v>2510812.45</v>
      </c>
      <c r="R755" s="19">
        <f t="shared" si="66"/>
        <v>2079.5200016564518</v>
      </c>
      <c r="S755" s="19">
        <v>14747.15</v>
      </c>
      <c r="T755" s="14" t="s">
        <v>756</v>
      </c>
      <c r="U755" s="160"/>
    </row>
    <row r="756" spans="1:21" ht="45">
      <c r="A756" s="126">
        <v>70</v>
      </c>
      <c r="B756" s="77" t="s">
        <v>1430</v>
      </c>
      <c r="C756" s="14">
        <v>1976</v>
      </c>
      <c r="D756" s="14"/>
      <c r="E756" s="14" t="s">
        <v>733</v>
      </c>
      <c r="F756" s="14">
        <v>2</v>
      </c>
      <c r="G756" s="14">
        <v>2</v>
      </c>
      <c r="H756" s="27">
        <v>669.4</v>
      </c>
      <c r="I756" s="27">
        <v>617.4</v>
      </c>
      <c r="J756" s="27">
        <v>617.4</v>
      </c>
      <c r="K756" s="39">
        <v>33</v>
      </c>
      <c r="L756" s="14" t="s">
        <v>743</v>
      </c>
      <c r="M756" s="27">
        <v>325758.76</v>
      </c>
      <c r="N756" s="27"/>
      <c r="O756" s="27"/>
      <c r="P756" s="27"/>
      <c r="Q756" s="27">
        <v>325758.76</v>
      </c>
      <c r="R756" s="19">
        <f t="shared" si="66"/>
        <v>527.6299967606091</v>
      </c>
      <c r="S756" s="19">
        <v>14748.15</v>
      </c>
      <c r="T756" s="14" t="s">
        <v>756</v>
      </c>
      <c r="U756" s="160"/>
    </row>
    <row r="757" spans="1:21" ht="45">
      <c r="A757" s="126">
        <v>71</v>
      </c>
      <c r="B757" s="77" t="s">
        <v>896</v>
      </c>
      <c r="C757" s="14">
        <v>1966</v>
      </c>
      <c r="D757" s="14"/>
      <c r="E757" s="14" t="s">
        <v>733</v>
      </c>
      <c r="F757" s="14">
        <v>2</v>
      </c>
      <c r="G757" s="14">
        <v>2</v>
      </c>
      <c r="H757" s="27">
        <v>482.7</v>
      </c>
      <c r="I757" s="27">
        <v>456.4</v>
      </c>
      <c r="J757" s="27">
        <v>456.4</v>
      </c>
      <c r="K757" s="39">
        <v>39</v>
      </c>
      <c r="L757" s="14" t="s">
        <v>743</v>
      </c>
      <c r="M757" s="27">
        <v>240810.33</v>
      </c>
      <c r="N757" s="27"/>
      <c r="O757" s="27"/>
      <c r="P757" s="27"/>
      <c r="Q757" s="27">
        <v>240810.33</v>
      </c>
      <c r="R757" s="19">
        <f t="shared" si="66"/>
        <v>527.6299956178791</v>
      </c>
      <c r="S757" s="19">
        <v>14749.15</v>
      </c>
      <c r="T757" s="14" t="s">
        <v>756</v>
      </c>
      <c r="U757" s="160"/>
    </row>
    <row r="758" spans="1:21" ht="45">
      <c r="A758" s="126">
        <v>72</v>
      </c>
      <c r="B758" s="77" t="s">
        <v>1431</v>
      </c>
      <c r="C758" s="14">
        <v>1981</v>
      </c>
      <c r="D758" s="14"/>
      <c r="E758" s="14" t="s">
        <v>1326</v>
      </c>
      <c r="F758" s="14">
        <v>3</v>
      </c>
      <c r="G758" s="14">
        <v>3</v>
      </c>
      <c r="H758" s="27">
        <v>1646.7</v>
      </c>
      <c r="I758" s="27">
        <v>1504.7</v>
      </c>
      <c r="J758" s="27">
        <v>1313.6</v>
      </c>
      <c r="K758" s="39">
        <v>80</v>
      </c>
      <c r="L758" s="14" t="s">
        <v>1321</v>
      </c>
      <c r="M758" s="27">
        <v>956373.3</v>
      </c>
      <c r="N758" s="27"/>
      <c r="O758" s="27"/>
      <c r="P758" s="27"/>
      <c r="Q758" s="27">
        <v>956373.3</v>
      </c>
      <c r="R758" s="19">
        <f t="shared" si="66"/>
        <v>635.5906825280787</v>
      </c>
      <c r="S758" s="19">
        <v>14750.15</v>
      </c>
      <c r="T758" s="14" t="s">
        <v>756</v>
      </c>
      <c r="U758" s="160"/>
    </row>
    <row r="759" spans="1:21" ht="45">
      <c r="A759" s="126">
        <v>73</v>
      </c>
      <c r="B759" s="77" t="s">
        <v>897</v>
      </c>
      <c r="C759" s="14">
        <v>1981</v>
      </c>
      <c r="D759" s="14"/>
      <c r="E759" s="14" t="s">
        <v>733</v>
      </c>
      <c r="F759" s="14">
        <v>5</v>
      </c>
      <c r="G759" s="14">
        <v>1</v>
      </c>
      <c r="H759" s="27">
        <v>1080.8</v>
      </c>
      <c r="I759" s="27">
        <v>993.6</v>
      </c>
      <c r="J759" s="27">
        <v>902.1</v>
      </c>
      <c r="K759" s="39">
        <v>41</v>
      </c>
      <c r="L759" s="14" t="s">
        <v>1321</v>
      </c>
      <c r="M759" s="27">
        <v>774476.7</v>
      </c>
      <c r="N759" s="27"/>
      <c r="O759" s="27"/>
      <c r="P759" s="27"/>
      <c r="Q759" s="27">
        <v>774476.7</v>
      </c>
      <c r="R759" s="19">
        <f t="shared" si="66"/>
        <v>779.4652777777777</v>
      </c>
      <c r="S759" s="19">
        <v>14751.15</v>
      </c>
      <c r="T759" s="14" t="s">
        <v>756</v>
      </c>
      <c r="U759" s="160"/>
    </row>
    <row r="760" spans="1:21" ht="45">
      <c r="A760" s="126">
        <v>74</v>
      </c>
      <c r="B760" s="77" t="s">
        <v>1408</v>
      </c>
      <c r="C760" s="14">
        <v>1980</v>
      </c>
      <c r="D760" s="14"/>
      <c r="E760" s="14" t="s">
        <v>733</v>
      </c>
      <c r="F760" s="14">
        <v>5</v>
      </c>
      <c r="G760" s="14">
        <v>1</v>
      </c>
      <c r="H760" s="27">
        <v>1052.5</v>
      </c>
      <c r="I760" s="27">
        <v>965.9</v>
      </c>
      <c r="J760" s="27">
        <v>915.1</v>
      </c>
      <c r="K760" s="39">
        <v>38</v>
      </c>
      <c r="L760" s="14" t="s">
        <v>268</v>
      </c>
      <c r="M760" s="27">
        <v>866750.37</v>
      </c>
      <c r="N760" s="27"/>
      <c r="O760" s="27"/>
      <c r="P760" s="27"/>
      <c r="Q760" s="27">
        <v>866750.37</v>
      </c>
      <c r="R760" s="19">
        <f t="shared" si="66"/>
        <v>897.3500051765193</v>
      </c>
      <c r="S760" s="19">
        <v>14752.15</v>
      </c>
      <c r="T760" s="14" t="s">
        <v>756</v>
      </c>
      <c r="U760" s="160"/>
    </row>
    <row r="761" spans="1:21" ht="45">
      <c r="A761" s="126">
        <v>75</v>
      </c>
      <c r="B761" s="77" t="s">
        <v>1409</v>
      </c>
      <c r="C761" s="94">
        <v>1980</v>
      </c>
      <c r="D761" s="77"/>
      <c r="E761" s="94" t="s">
        <v>733</v>
      </c>
      <c r="F761" s="14">
        <v>5</v>
      </c>
      <c r="G761" s="14">
        <v>1</v>
      </c>
      <c r="H761" s="27">
        <v>975.8</v>
      </c>
      <c r="I761" s="27">
        <v>888.9</v>
      </c>
      <c r="J761" s="27">
        <v>647.6</v>
      </c>
      <c r="K761" s="39">
        <v>44</v>
      </c>
      <c r="L761" s="94" t="s">
        <v>268</v>
      </c>
      <c r="M761" s="27">
        <v>797654.42</v>
      </c>
      <c r="N761" s="77"/>
      <c r="O761" s="77"/>
      <c r="P761" s="77"/>
      <c r="Q761" s="27">
        <v>797654.42</v>
      </c>
      <c r="R761" s="19">
        <f t="shared" si="66"/>
        <v>897.3500056249297</v>
      </c>
      <c r="S761" s="19">
        <v>14753.15</v>
      </c>
      <c r="T761" s="14" t="s">
        <v>756</v>
      </c>
      <c r="U761" s="160"/>
    </row>
    <row r="762" spans="1:21" ht="45">
      <c r="A762" s="126">
        <v>76</v>
      </c>
      <c r="B762" s="77" t="s">
        <v>258</v>
      </c>
      <c r="C762" s="14">
        <v>1976</v>
      </c>
      <c r="D762" s="14"/>
      <c r="E762" s="14" t="s">
        <v>1326</v>
      </c>
      <c r="F762" s="14">
        <v>5</v>
      </c>
      <c r="G762" s="14">
        <v>10</v>
      </c>
      <c r="H762" s="27">
        <v>5308</v>
      </c>
      <c r="I762" s="27">
        <v>5003.9</v>
      </c>
      <c r="J762" s="27">
        <v>4530.7</v>
      </c>
      <c r="K762" s="39">
        <v>238</v>
      </c>
      <c r="L762" s="14" t="s">
        <v>743</v>
      </c>
      <c r="M762" s="27">
        <v>2640207.76</v>
      </c>
      <c r="N762" s="27"/>
      <c r="O762" s="27"/>
      <c r="P762" s="27"/>
      <c r="Q762" s="27">
        <v>2640207.76</v>
      </c>
      <c r="R762" s="19">
        <f t="shared" si="66"/>
        <v>527.6300005995323</v>
      </c>
      <c r="S762" s="19">
        <v>14754.15</v>
      </c>
      <c r="T762" s="14" t="s">
        <v>756</v>
      </c>
      <c r="U762" s="160"/>
    </row>
    <row r="763" spans="1:21" ht="15">
      <c r="A763" s="126"/>
      <c r="B763" s="159" t="s">
        <v>1090</v>
      </c>
      <c r="C763" s="14"/>
      <c r="D763" s="14"/>
      <c r="E763" s="14"/>
      <c r="F763" s="14"/>
      <c r="G763" s="14"/>
      <c r="H763" s="28">
        <f>SUM(H744:H762)</f>
        <v>23788.7</v>
      </c>
      <c r="I763" s="28">
        <f aca="true" t="shared" si="67" ref="I763:Q763">SUM(I744:I762)</f>
        <v>21453.200000000004</v>
      </c>
      <c r="J763" s="28">
        <f t="shared" si="67"/>
        <v>19039</v>
      </c>
      <c r="K763" s="233">
        <f t="shared" si="67"/>
        <v>1213</v>
      </c>
      <c r="L763" s="28"/>
      <c r="M763" s="28">
        <f t="shared" si="67"/>
        <v>16348086.449999997</v>
      </c>
      <c r="N763" s="28"/>
      <c r="O763" s="28"/>
      <c r="P763" s="28"/>
      <c r="Q763" s="28">
        <f t="shared" si="67"/>
        <v>16348086.449999997</v>
      </c>
      <c r="R763" s="20">
        <f t="shared" si="66"/>
        <v>762.0348689239831</v>
      </c>
      <c r="S763" s="19"/>
      <c r="T763" s="18"/>
      <c r="U763" s="240"/>
    </row>
    <row r="764" spans="1:21" ht="14.25">
      <c r="A764" s="275" t="s">
        <v>244</v>
      </c>
      <c r="B764" s="276"/>
      <c r="C764" s="276"/>
      <c r="D764" s="276"/>
      <c r="E764" s="276"/>
      <c r="F764" s="276"/>
      <c r="G764" s="276"/>
      <c r="H764" s="276"/>
      <c r="I764" s="276"/>
      <c r="J764" s="276"/>
      <c r="K764" s="276"/>
      <c r="L764" s="276"/>
      <c r="M764" s="276"/>
      <c r="N764" s="276"/>
      <c r="O764" s="276"/>
      <c r="P764" s="276"/>
      <c r="Q764" s="277"/>
      <c r="R764" s="276"/>
      <c r="S764" s="276"/>
      <c r="T764" s="276"/>
      <c r="U764" s="278"/>
    </row>
    <row r="765" spans="1:21" ht="45">
      <c r="A765" s="126">
        <v>77</v>
      </c>
      <c r="B765" s="77" t="s">
        <v>1312</v>
      </c>
      <c r="C765" s="94">
        <v>1998</v>
      </c>
      <c r="D765" s="94"/>
      <c r="E765" s="94" t="s">
        <v>733</v>
      </c>
      <c r="F765" s="94">
        <v>2</v>
      </c>
      <c r="G765" s="94">
        <v>3</v>
      </c>
      <c r="H765" s="34">
        <v>1026</v>
      </c>
      <c r="I765" s="34">
        <v>987</v>
      </c>
      <c r="J765" s="34">
        <v>987</v>
      </c>
      <c r="K765" s="105">
        <v>34</v>
      </c>
      <c r="L765" s="94" t="s">
        <v>1321</v>
      </c>
      <c r="M765" s="34">
        <v>2399272.8</v>
      </c>
      <c r="N765" s="34"/>
      <c r="O765" s="34"/>
      <c r="P765" s="34"/>
      <c r="Q765" s="34">
        <v>2399272.8</v>
      </c>
      <c r="R765" s="19">
        <f t="shared" si="66"/>
        <v>2430.8741641337383</v>
      </c>
      <c r="S765" s="19">
        <v>14754.15</v>
      </c>
      <c r="T765" s="14" t="s">
        <v>756</v>
      </c>
      <c r="U765" s="160"/>
    </row>
    <row r="766" spans="1:21" ht="15">
      <c r="A766" s="186"/>
      <c r="B766" s="187" t="s">
        <v>247</v>
      </c>
      <c r="C766" s="77"/>
      <c r="D766" s="77"/>
      <c r="E766" s="77"/>
      <c r="F766" s="77"/>
      <c r="G766" s="77"/>
      <c r="H766" s="75">
        <f>SUM(H765)</f>
        <v>1026</v>
      </c>
      <c r="I766" s="75">
        <f>SUM(I765)</f>
        <v>987</v>
      </c>
      <c r="J766" s="75">
        <f>SUM(J765)</f>
        <v>987</v>
      </c>
      <c r="K766" s="230">
        <f>SUM(K765)</f>
        <v>34</v>
      </c>
      <c r="L766" s="77"/>
      <c r="M766" s="75">
        <f>SUM(M765)</f>
        <v>2399272.8</v>
      </c>
      <c r="N766" s="75"/>
      <c r="O766" s="75"/>
      <c r="P766" s="75"/>
      <c r="Q766" s="75">
        <f>SUM(Q765)</f>
        <v>2399272.8</v>
      </c>
      <c r="R766" s="20">
        <f t="shared" si="66"/>
        <v>2430.8741641337383</v>
      </c>
      <c r="S766" s="77"/>
      <c r="T766" s="77"/>
      <c r="U766" s="188"/>
    </row>
    <row r="767" spans="1:21" ht="14.25">
      <c r="A767" s="275" t="s">
        <v>762</v>
      </c>
      <c r="B767" s="276"/>
      <c r="C767" s="276"/>
      <c r="D767" s="276"/>
      <c r="E767" s="276"/>
      <c r="F767" s="276"/>
      <c r="G767" s="276"/>
      <c r="H767" s="276"/>
      <c r="I767" s="276"/>
      <c r="J767" s="276"/>
      <c r="K767" s="276"/>
      <c r="L767" s="276"/>
      <c r="M767" s="276"/>
      <c r="N767" s="276"/>
      <c r="O767" s="276"/>
      <c r="P767" s="276"/>
      <c r="Q767" s="277"/>
      <c r="R767" s="276"/>
      <c r="S767" s="276"/>
      <c r="T767" s="276"/>
      <c r="U767" s="278"/>
    </row>
    <row r="768" spans="1:21" ht="45">
      <c r="A768" s="126">
        <v>78</v>
      </c>
      <c r="B768" s="77" t="s">
        <v>145</v>
      </c>
      <c r="C768" s="94">
        <v>1968</v>
      </c>
      <c r="D768" s="94"/>
      <c r="E768" s="18" t="s">
        <v>733</v>
      </c>
      <c r="F768" s="94">
        <v>2</v>
      </c>
      <c r="G768" s="94">
        <v>2</v>
      </c>
      <c r="H768" s="34">
        <v>516.7</v>
      </c>
      <c r="I768" s="27">
        <v>467.1</v>
      </c>
      <c r="J768" s="27">
        <v>437.15</v>
      </c>
      <c r="K768" s="39">
        <v>29</v>
      </c>
      <c r="L768" s="14" t="s">
        <v>1321</v>
      </c>
      <c r="M768" s="27">
        <v>1163131.2</v>
      </c>
      <c r="N768" s="27"/>
      <c r="O768" s="27"/>
      <c r="P768" s="27"/>
      <c r="Q768" s="27">
        <v>1163131.2</v>
      </c>
      <c r="R768" s="19">
        <f aca="true" t="shared" si="68" ref="R768:R774">M768/I768</f>
        <v>2490.111753371869</v>
      </c>
      <c r="S768" s="19">
        <v>14736.15</v>
      </c>
      <c r="T768" s="14" t="s">
        <v>756</v>
      </c>
      <c r="U768" s="160"/>
    </row>
    <row r="769" spans="1:21" ht="45">
      <c r="A769" s="126">
        <v>79</v>
      </c>
      <c r="B769" s="77" t="s">
        <v>146</v>
      </c>
      <c r="C769" s="94">
        <v>1968</v>
      </c>
      <c r="D769" s="94"/>
      <c r="E769" s="18" t="s">
        <v>733</v>
      </c>
      <c r="F769" s="94">
        <v>2</v>
      </c>
      <c r="G769" s="94">
        <v>2</v>
      </c>
      <c r="H769" s="34">
        <v>598.83</v>
      </c>
      <c r="I769" s="27">
        <v>550.43</v>
      </c>
      <c r="J769" s="27">
        <v>367.08</v>
      </c>
      <c r="K769" s="39">
        <v>31</v>
      </c>
      <c r="L769" s="14" t="s">
        <v>178</v>
      </c>
      <c r="M769" s="27">
        <v>203504.98</v>
      </c>
      <c r="N769" s="27"/>
      <c r="O769" s="27"/>
      <c r="P769" s="27"/>
      <c r="Q769" s="27">
        <v>203504.98</v>
      </c>
      <c r="R769" s="19">
        <f t="shared" si="68"/>
        <v>369.72000072670465</v>
      </c>
      <c r="S769" s="19">
        <v>14736.15</v>
      </c>
      <c r="T769" s="14" t="s">
        <v>756</v>
      </c>
      <c r="U769" s="160"/>
    </row>
    <row r="770" spans="1:21" ht="60">
      <c r="A770" s="126">
        <v>80</v>
      </c>
      <c r="B770" s="77" t="s">
        <v>147</v>
      </c>
      <c r="C770" s="94">
        <v>1968</v>
      </c>
      <c r="D770" s="94"/>
      <c r="E770" s="18" t="s">
        <v>733</v>
      </c>
      <c r="F770" s="94">
        <v>2</v>
      </c>
      <c r="G770" s="94">
        <v>2</v>
      </c>
      <c r="H770" s="34">
        <v>441.89</v>
      </c>
      <c r="I770" s="27">
        <v>381.17</v>
      </c>
      <c r="J770" s="27">
        <v>341.57</v>
      </c>
      <c r="K770" s="39">
        <v>20</v>
      </c>
      <c r="L770" s="14" t="s">
        <v>1337</v>
      </c>
      <c r="M770" s="27">
        <v>316462.58</v>
      </c>
      <c r="N770" s="27"/>
      <c r="O770" s="27"/>
      <c r="P770" s="27"/>
      <c r="Q770" s="27">
        <v>316462.58</v>
      </c>
      <c r="R770" s="19">
        <f t="shared" si="68"/>
        <v>830.239997901199</v>
      </c>
      <c r="S770" s="19">
        <v>14736.15</v>
      </c>
      <c r="T770" s="14" t="s">
        <v>756</v>
      </c>
      <c r="U770" s="160"/>
    </row>
    <row r="771" spans="1:21" ht="45">
      <c r="A771" s="126">
        <v>81</v>
      </c>
      <c r="B771" s="77" t="s">
        <v>148</v>
      </c>
      <c r="C771" s="94">
        <v>1970</v>
      </c>
      <c r="D771" s="94">
        <v>2009</v>
      </c>
      <c r="E771" s="18" t="s">
        <v>733</v>
      </c>
      <c r="F771" s="94">
        <v>2</v>
      </c>
      <c r="G771" s="94">
        <v>2</v>
      </c>
      <c r="H771" s="34">
        <v>461.39</v>
      </c>
      <c r="I771" s="27">
        <v>402.43</v>
      </c>
      <c r="J771" s="27">
        <v>262.93</v>
      </c>
      <c r="K771" s="39">
        <v>25</v>
      </c>
      <c r="L771" s="14" t="s">
        <v>743</v>
      </c>
      <c r="M771" s="27">
        <v>212334.14</v>
      </c>
      <c r="N771" s="27"/>
      <c r="O771" s="27"/>
      <c r="P771" s="27"/>
      <c r="Q771" s="27">
        <v>212334.14</v>
      </c>
      <c r="R771" s="19">
        <f t="shared" si="68"/>
        <v>527.6299977635863</v>
      </c>
      <c r="S771" s="19">
        <v>14736.15</v>
      </c>
      <c r="T771" s="14" t="s">
        <v>756</v>
      </c>
      <c r="U771" s="160"/>
    </row>
    <row r="772" spans="1:21" ht="45">
      <c r="A772" s="126">
        <v>82</v>
      </c>
      <c r="B772" s="77" t="s">
        <v>149</v>
      </c>
      <c r="C772" s="94">
        <v>1966</v>
      </c>
      <c r="D772" s="94">
        <v>2011</v>
      </c>
      <c r="E772" s="18" t="s">
        <v>733</v>
      </c>
      <c r="F772" s="94">
        <v>2</v>
      </c>
      <c r="G772" s="94">
        <v>1</v>
      </c>
      <c r="H772" s="34">
        <v>302.95</v>
      </c>
      <c r="I772" s="27">
        <v>272.15</v>
      </c>
      <c r="J772" s="27">
        <v>266.46</v>
      </c>
      <c r="K772" s="39">
        <v>19</v>
      </c>
      <c r="L772" s="14" t="s">
        <v>177</v>
      </c>
      <c r="M772" s="27">
        <v>830723.3</v>
      </c>
      <c r="N772" s="27"/>
      <c r="O772" s="27"/>
      <c r="P772" s="27"/>
      <c r="Q772" s="27">
        <v>830723.3</v>
      </c>
      <c r="R772" s="19">
        <f t="shared" si="68"/>
        <v>3052.446444975198</v>
      </c>
      <c r="S772" s="19">
        <v>14736.15</v>
      </c>
      <c r="T772" s="14" t="s">
        <v>756</v>
      </c>
      <c r="U772" s="160"/>
    </row>
    <row r="773" spans="1:21" ht="45">
      <c r="A773" s="126">
        <v>83</v>
      </c>
      <c r="B773" s="77" t="s">
        <v>150</v>
      </c>
      <c r="C773" s="94">
        <v>1976</v>
      </c>
      <c r="D773" s="94"/>
      <c r="E773" s="94" t="s">
        <v>733</v>
      </c>
      <c r="F773" s="94">
        <v>2</v>
      </c>
      <c r="G773" s="94">
        <v>3</v>
      </c>
      <c r="H773" s="34">
        <v>816.11</v>
      </c>
      <c r="I773" s="27">
        <v>730.17</v>
      </c>
      <c r="J773" s="27">
        <v>639.03</v>
      </c>
      <c r="K773" s="39">
        <v>41</v>
      </c>
      <c r="L773" s="14" t="s">
        <v>177</v>
      </c>
      <c r="M773" s="27">
        <v>2221098.45</v>
      </c>
      <c r="N773" s="27"/>
      <c r="O773" s="27"/>
      <c r="P773" s="27"/>
      <c r="Q773" s="27">
        <v>2221098.45</v>
      </c>
      <c r="R773" s="19">
        <f t="shared" si="68"/>
        <v>3041.8922305764413</v>
      </c>
      <c r="S773" s="19">
        <v>14736.15</v>
      </c>
      <c r="T773" s="14" t="s">
        <v>756</v>
      </c>
      <c r="U773" s="160"/>
    </row>
    <row r="774" spans="1:21" ht="15">
      <c r="A774" s="126"/>
      <c r="B774" s="159" t="s">
        <v>638</v>
      </c>
      <c r="C774" s="94"/>
      <c r="D774" s="77"/>
      <c r="E774" s="94"/>
      <c r="F774" s="94"/>
      <c r="G774" s="94"/>
      <c r="H774" s="75">
        <f>SUM(H768:H773)</f>
        <v>3137.87</v>
      </c>
      <c r="I774" s="75">
        <f>SUM(I768:I773)</f>
        <v>2803.4500000000003</v>
      </c>
      <c r="J774" s="75">
        <f>SUM(J768:J773)</f>
        <v>2314.2200000000003</v>
      </c>
      <c r="K774" s="230">
        <f>SUM(K768:K773)</f>
        <v>165</v>
      </c>
      <c r="L774" s="75"/>
      <c r="M774" s="75">
        <f>SUM(M768:M773)</f>
        <v>4947254.65</v>
      </c>
      <c r="N774" s="75"/>
      <c r="O774" s="75"/>
      <c r="P774" s="75"/>
      <c r="Q774" s="75">
        <f>SUM(Q768:Q773)</f>
        <v>4947254.65</v>
      </c>
      <c r="R774" s="28">
        <f t="shared" si="68"/>
        <v>1764.7022953860421</v>
      </c>
      <c r="S774" s="27"/>
      <c r="T774" s="14"/>
      <c r="U774" s="160"/>
    </row>
    <row r="775" spans="1:21" ht="14.25">
      <c r="A775" s="275" t="s">
        <v>1327</v>
      </c>
      <c r="B775" s="276"/>
      <c r="C775" s="276"/>
      <c r="D775" s="276"/>
      <c r="E775" s="276"/>
      <c r="F775" s="276"/>
      <c r="G775" s="276"/>
      <c r="H775" s="276"/>
      <c r="I775" s="276"/>
      <c r="J775" s="276"/>
      <c r="K775" s="276"/>
      <c r="L775" s="276"/>
      <c r="M775" s="276"/>
      <c r="N775" s="276"/>
      <c r="O775" s="276"/>
      <c r="P775" s="276"/>
      <c r="Q775" s="277"/>
      <c r="R775" s="276"/>
      <c r="S775" s="276"/>
      <c r="T775" s="276"/>
      <c r="U775" s="278"/>
    </row>
    <row r="776" spans="1:21" ht="75">
      <c r="A776" s="126">
        <v>84</v>
      </c>
      <c r="B776" s="77" t="s">
        <v>1393</v>
      </c>
      <c r="C776" s="94">
        <v>2003</v>
      </c>
      <c r="D776" s="94"/>
      <c r="E776" s="94" t="s">
        <v>733</v>
      </c>
      <c r="F776" s="94">
        <v>2</v>
      </c>
      <c r="G776" s="94">
        <v>4</v>
      </c>
      <c r="H776" s="34">
        <v>268</v>
      </c>
      <c r="I776" s="27">
        <v>260</v>
      </c>
      <c r="J776" s="27">
        <v>195.9</v>
      </c>
      <c r="K776" s="39">
        <v>5</v>
      </c>
      <c r="L776" s="14" t="s">
        <v>1395</v>
      </c>
      <c r="M776" s="27">
        <v>353046</v>
      </c>
      <c r="N776" s="27"/>
      <c r="O776" s="27"/>
      <c r="P776" s="27"/>
      <c r="Q776" s="27">
        <v>353046</v>
      </c>
      <c r="R776" s="27">
        <v>1357.87</v>
      </c>
      <c r="S776" s="19">
        <v>14736.15</v>
      </c>
      <c r="T776" s="14" t="s">
        <v>756</v>
      </c>
      <c r="U776" s="160"/>
    </row>
    <row r="777" spans="1:21" ht="45">
      <c r="A777" s="126">
        <v>85</v>
      </c>
      <c r="B777" s="77" t="s">
        <v>1394</v>
      </c>
      <c r="C777" s="94">
        <v>1991</v>
      </c>
      <c r="D777" s="94">
        <v>2016</v>
      </c>
      <c r="E777" s="94" t="s">
        <v>733</v>
      </c>
      <c r="F777" s="94">
        <v>2</v>
      </c>
      <c r="G777" s="94">
        <v>3</v>
      </c>
      <c r="H777" s="34">
        <v>968.7</v>
      </c>
      <c r="I777" s="27">
        <v>872.4</v>
      </c>
      <c r="J777" s="27">
        <v>872.4</v>
      </c>
      <c r="K777" s="39">
        <v>57</v>
      </c>
      <c r="L777" s="14" t="s">
        <v>1321</v>
      </c>
      <c r="M777" s="27">
        <v>1208448</v>
      </c>
      <c r="N777" s="27"/>
      <c r="O777" s="27"/>
      <c r="P777" s="27"/>
      <c r="Q777" s="27">
        <v>1208448</v>
      </c>
      <c r="R777" s="27">
        <v>2517.6</v>
      </c>
      <c r="S777" s="19">
        <v>14736.15</v>
      </c>
      <c r="T777" s="14" t="s">
        <v>756</v>
      </c>
      <c r="U777" s="160"/>
    </row>
    <row r="778" spans="1:21" ht="15">
      <c r="A778" s="126"/>
      <c r="B778" s="159" t="s">
        <v>1323</v>
      </c>
      <c r="C778" s="14"/>
      <c r="D778" s="14"/>
      <c r="E778" s="14"/>
      <c r="F778" s="14"/>
      <c r="G778" s="14"/>
      <c r="H778" s="28">
        <f>SUM(H776:H777)</f>
        <v>1236.7</v>
      </c>
      <c r="I778" s="28">
        <f>SUM(I776:I777)</f>
        <v>1132.4</v>
      </c>
      <c r="J778" s="28">
        <f>SUM(J776:J777)</f>
        <v>1068.3</v>
      </c>
      <c r="K778" s="233">
        <f>SUM(K776:K777)</f>
        <v>62</v>
      </c>
      <c r="L778" s="14"/>
      <c r="M778" s="28">
        <f>SUM(M776:M777)</f>
        <v>1561494</v>
      </c>
      <c r="N778" s="28"/>
      <c r="O778" s="28"/>
      <c r="P778" s="28"/>
      <c r="Q778" s="28">
        <f>SUM(Q776:Q777)</f>
        <v>1561494</v>
      </c>
      <c r="R778" s="20">
        <f>M778/I778</f>
        <v>1378.9244083362769</v>
      </c>
      <c r="S778" s="55"/>
      <c r="T778" s="42"/>
      <c r="U778" s="240"/>
    </row>
    <row r="779" spans="1:21" ht="14.25">
      <c r="A779" s="275" t="s">
        <v>761</v>
      </c>
      <c r="B779" s="276"/>
      <c r="C779" s="276"/>
      <c r="D779" s="276"/>
      <c r="E779" s="276"/>
      <c r="F779" s="276"/>
      <c r="G779" s="276"/>
      <c r="H779" s="276"/>
      <c r="I779" s="276"/>
      <c r="J779" s="276"/>
      <c r="K779" s="276"/>
      <c r="L779" s="276"/>
      <c r="M779" s="276"/>
      <c r="N779" s="276"/>
      <c r="O779" s="276"/>
      <c r="P779" s="276"/>
      <c r="Q779" s="277"/>
      <c r="R779" s="276"/>
      <c r="S779" s="276"/>
      <c r="T779" s="276"/>
      <c r="U779" s="278"/>
    </row>
    <row r="780" spans="1:21" ht="45">
      <c r="A780" s="126">
        <v>86</v>
      </c>
      <c r="B780" s="77" t="s">
        <v>1386</v>
      </c>
      <c r="C780" s="14">
        <v>1975</v>
      </c>
      <c r="D780" s="14">
        <v>2012</v>
      </c>
      <c r="E780" s="14" t="s">
        <v>733</v>
      </c>
      <c r="F780" s="14">
        <v>2</v>
      </c>
      <c r="G780" s="14">
        <v>2</v>
      </c>
      <c r="H780" s="27">
        <v>445.6</v>
      </c>
      <c r="I780" s="27">
        <v>445.6</v>
      </c>
      <c r="J780" s="27">
        <v>445.6</v>
      </c>
      <c r="K780" s="39">
        <v>35</v>
      </c>
      <c r="L780" s="14" t="s">
        <v>1321</v>
      </c>
      <c r="M780" s="27">
        <v>1121842</v>
      </c>
      <c r="N780" s="27"/>
      <c r="O780" s="27"/>
      <c r="P780" s="27"/>
      <c r="Q780" s="27">
        <v>1121842</v>
      </c>
      <c r="R780" s="19">
        <f>M780/I780</f>
        <v>2517.5987432675042</v>
      </c>
      <c r="S780" s="19">
        <v>14736.15</v>
      </c>
      <c r="T780" s="14" t="s">
        <v>756</v>
      </c>
      <c r="U780" s="160"/>
    </row>
    <row r="781" spans="1:21" ht="15">
      <c r="A781" s="126"/>
      <c r="B781" s="156" t="s">
        <v>702</v>
      </c>
      <c r="C781" s="22" t="s">
        <v>738</v>
      </c>
      <c r="D781" s="22" t="s">
        <v>738</v>
      </c>
      <c r="E781" s="22" t="s">
        <v>738</v>
      </c>
      <c r="F781" s="22" t="s">
        <v>738</v>
      </c>
      <c r="G781" s="22" t="s">
        <v>738</v>
      </c>
      <c r="H781" s="28">
        <v>1284.4</v>
      </c>
      <c r="I781" s="28">
        <f>SUM(I780:I780)</f>
        <v>445.6</v>
      </c>
      <c r="J781" s="28">
        <f>SUM(J780:J780)</f>
        <v>445.6</v>
      </c>
      <c r="K781" s="233">
        <f>SUM(K780:K780)</f>
        <v>35</v>
      </c>
      <c r="L781" s="22"/>
      <c r="M781" s="28">
        <f>SUM(M780:M780)</f>
        <v>1121842</v>
      </c>
      <c r="N781" s="28"/>
      <c r="O781" s="28"/>
      <c r="P781" s="28"/>
      <c r="Q781" s="28">
        <f>SUM(Q780:Q780)</f>
        <v>1121842</v>
      </c>
      <c r="R781" s="20">
        <f>M781/I781</f>
        <v>2517.5987432675042</v>
      </c>
      <c r="S781" s="19"/>
      <c r="T781" s="18"/>
      <c r="U781" s="240"/>
    </row>
    <row r="782" spans="1:21" ht="14.25">
      <c r="A782" s="279" t="s">
        <v>766</v>
      </c>
      <c r="B782" s="276"/>
      <c r="C782" s="276"/>
      <c r="D782" s="276"/>
      <c r="E782" s="276"/>
      <c r="F782" s="276"/>
      <c r="G782" s="276"/>
      <c r="H782" s="276"/>
      <c r="I782" s="276"/>
      <c r="J782" s="276"/>
      <c r="K782" s="276"/>
      <c r="L782" s="276"/>
      <c r="M782" s="276"/>
      <c r="N782" s="276"/>
      <c r="O782" s="276"/>
      <c r="P782" s="276"/>
      <c r="Q782" s="277"/>
      <c r="R782" s="276"/>
      <c r="S782" s="276"/>
      <c r="T782" s="276"/>
      <c r="U782" s="278"/>
    </row>
    <row r="783" spans="1:21" ht="75">
      <c r="A783" s="126">
        <v>87</v>
      </c>
      <c r="B783" s="77" t="s">
        <v>197</v>
      </c>
      <c r="C783" s="14">
        <v>1975</v>
      </c>
      <c r="D783" s="14"/>
      <c r="E783" s="14" t="s">
        <v>733</v>
      </c>
      <c r="F783" s="14">
        <v>5</v>
      </c>
      <c r="G783" s="14">
        <v>6</v>
      </c>
      <c r="H783" s="27">
        <v>4589.43</v>
      </c>
      <c r="I783" s="27">
        <v>4589.43</v>
      </c>
      <c r="J783" s="27">
        <v>4082.19</v>
      </c>
      <c r="K783" s="39">
        <v>172</v>
      </c>
      <c r="L783" s="14" t="s">
        <v>936</v>
      </c>
      <c r="M783" s="27">
        <v>11240615.52</v>
      </c>
      <c r="N783" s="27"/>
      <c r="O783" s="27"/>
      <c r="P783" s="27"/>
      <c r="Q783" s="27">
        <v>11240615.52</v>
      </c>
      <c r="R783" s="27">
        <f>M783/I783</f>
        <v>2449.2399971238256</v>
      </c>
      <c r="S783" s="19">
        <v>14736.15</v>
      </c>
      <c r="T783" s="27" t="s">
        <v>756</v>
      </c>
      <c r="U783" s="160"/>
    </row>
    <row r="784" spans="1:21" ht="60">
      <c r="A784" s="126">
        <v>88</v>
      </c>
      <c r="B784" s="97" t="s">
        <v>1434</v>
      </c>
      <c r="C784" s="14">
        <v>1976</v>
      </c>
      <c r="D784" s="14"/>
      <c r="E784" s="14" t="s">
        <v>1326</v>
      </c>
      <c r="F784" s="14">
        <v>5</v>
      </c>
      <c r="G784" s="14">
        <v>4</v>
      </c>
      <c r="H784" s="27">
        <v>3135.35</v>
      </c>
      <c r="I784" s="27">
        <v>3135.35</v>
      </c>
      <c r="J784" s="27">
        <v>3011.03</v>
      </c>
      <c r="K784" s="39">
        <v>93</v>
      </c>
      <c r="L784" s="14" t="s">
        <v>1358</v>
      </c>
      <c r="M784" s="27">
        <v>7816587.03</v>
      </c>
      <c r="N784" s="27"/>
      <c r="O784" s="27"/>
      <c r="P784" s="27"/>
      <c r="Q784" s="27">
        <v>7816587.03</v>
      </c>
      <c r="R784" s="27">
        <f>M784/I784</f>
        <v>2493.050865134674</v>
      </c>
      <c r="S784" s="19">
        <v>14736.15</v>
      </c>
      <c r="T784" s="27" t="s">
        <v>756</v>
      </c>
      <c r="U784" s="160"/>
    </row>
    <row r="785" spans="1:21" ht="75">
      <c r="A785" s="126">
        <v>89</v>
      </c>
      <c r="B785" s="97" t="s">
        <v>1315</v>
      </c>
      <c r="C785" s="14">
        <v>1976</v>
      </c>
      <c r="D785" s="14"/>
      <c r="E785" s="14" t="s">
        <v>733</v>
      </c>
      <c r="F785" s="14">
        <v>5</v>
      </c>
      <c r="G785" s="14">
        <v>4</v>
      </c>
      <c r="H785" s="27">
        <v>3267</v>
      </c>
      <c r="I785" s="27">
        <v>3267</v>
      </c>
      <c r="J785" s="27">
        <v>3125.84</v>
      </c>
      <c r="K785" s="39">
        <v>133</v>
      </c>
      <c r="L785" s="14" t="s">
        <v>295</v>
      </c>
      <c r="M785" s="27">
        <v>9465022.08</v>
      </c>
      <c r="N785" s="27"/>
      <c r="O785" s="27"/>
      <c r="P785" s="27"/>
      <c r="Q785" s="27">
        <v>9465022.08</v>
      </c>
      <c r="R785" s="27">
        <f>M785/I785</f>
        <v>2897.1601101928377</v>
      </c>
      <c r="S785" s="19">
        <v>14736.15</v>
      </c>
      <c r="T785" s="27" t="s">
        <v>756</v>
      </c>
      <c r="U785" s="160"/>
    </row>
    <row r="786" spans="1:21" ht="15">
      <c r="A786" s="126"/>
      <c r="B786" s="159" t="s">
        <v>1228</v>
      </c>
      <c r="C786" s="14"/>
      <c r="D786" s="14"/>
      <c r="E786" s="14"/>
      <c r="F786" s="14"/>
      <c r="G786" s="14"/>
      <c r="H786" s="28">
        <f>SUM(H783:H785)</f>
        <v>10991.78</v>
      </c>
      <c r="I786" s="28">
        <f>SUM(I783:I785)</f>
        <v>10991.78</v>
      </c>
      <c r="J786" s="28">
        <f>SUM(J783:J785)</f>
        <v>10219.060000000001</v>
      </c>
      <c r="K786" s="233">
        <f>SUM(K783:K785)</f>
        <v>398</v>
      </c>
      <c r="L786" s="28"/>
      <c r="M786" s="28">
        <f>SUM(M783:M785)</f>
        <v>28522224.630000003</v>
      </c>
      <c r="N786" s="28"/>
      <c r="O786" s="28"/>
      <c r="P786" s="28"/>
      <c r="Q786" s="28">
        <f>SUM(Q783:Q785)</f>
        <v>28522224.630000003</v>
      </c>
      <c r="R786" s="28">
        <f>M786/I786</f>
        <v>2594.868586343613</v>
      </c>
      <c r="S786" s="56"/>
      <c r="T786" s="161"/>
      <c r="U786" s="241"/>
    </row>
    <row r="787" spans="1:21" ht="14.25">
      <c r="A787" s="279" t="s">
        <v>767</v>
      </c>
      <c r="B787" s="276"/>
      <c r="C787" s="276"/>
      <c r="D787" s="276"/>
      <c r="E787" s="276"/>
      <c r="F787" s="276"/>
      <c r="G787" s="276"/>
      <c r="H787" s="276"/>
      <c r="I787" s="276"/>
      <c r="J787" s="276"/>
      <c r="K787" s="276"/>
      <c r="L787" s="276"/>
      <c r="M787" s="276"/>
      <c r="N787" s="276"/>
      <c r="O787" s="276"/>
      <c r="P787" s="276"/>
      <c r="Q787" s="277"/>
      <c r="R787" s="276"/>
      <c r="S787" s="276"/>
      <c r="T787" s="276"/>
      <c r="U787" s="278"/>
    </row>
    <row r="788" spans="1:21" ht="45">
      <c r="A788" s="126">
        <v>90</v>
      </c>
      <c r="B788" s="97" t="s">
        <v>898</v>
      </c>
      <c r="C788" s="14">
        <v>1969</v>
      </c>
      <c r="D788" s="14"/>
      <c r="E788" s="14" t="s">
        <v>733</v>
      </c>
      <c r="F788" s="14">
        <v>5</v>
      </c>
      <c r="G788" s="14">
        <v>4</v>
      </c>
      <c r="H788" s="27">
        <v>3335.4</v>
      </c>
      <c r="I788" s="27">
        <v>3335.4</v>
      </c>
      <c r="J788" s="27">
        <v>2973.21</v>
      </c>
      <c r="K788" s="39">
        <v>146</v>
      </c>
      <c r="L788" s="14" t="s">
        <v>1321</v>
      </c>
      <c r="M788" s="27">
        <v>1907082</v>
      </c>
      <c r="N788" s="27"/>
      <c r="O788" s="27"/>
      <c r="P788" s="27"/>
      <c r="Q788" s="27">
        <v>1907082</v>
      </c>
      <c r="R788" s="27">
        <f>M788/I788</f>
        <v>571.7701025364274</v>
      </c>
      <c r="S788" s="19">
        <v>14736.15</v>
      </c>
      <c r="T788" s="27" t="s">
        <v>756</v>
      </c>
      <c r="U788" s="160"/>
    </row>
    <row r="789" spans="1:21" ht="45">
      <c r="A789" s="126">
        <v>91</v>
      </c>
      <c r="B789" s="97" t="s">
        <v>1436</v>
      </c>
      <c r="C789" s="14">
        <v>1964</v>
      </c>
      <c r="D789" s="14"/>
      <c r="E789" s="14" t="s">
        <v>733</v>
      </c>
      <c r="F789" s="14">
        <v>4</v>
      </c>
      <c r="G789" s="14">
        <v>2</v>
      </c>
      <c r="H789" s="27">
        <v>1274.78</v>
      </c>
      <c r="I789" s="27">
        <v>1274.78</v>
      </c>
      <c r="J789" s="27">
        <v>1082.6</v>
      </c>
      <c r="K789" s="39">
        <v>65</v>
      </c>
      <c r="L789" s="14" t="s">
        <v>1321</v>
      </c>
      <c r="M789" s="27">
        <v>1523148</v>
      </c>
      <c r="N789" s="27"/>
      <c r="O789" s="27"/>
      <c r="P789" s="27"/>
      <c r="Q789" s="27">
        <v>1523148</v>
      </c>
      <c r="R789" s="27">
        <f aca="true" t="shared" si="69" ref="R789:R807">M789/I789</f>
        <v>1194.8320494516702</v>
      </c>
      <c r="S789" s="19">
        <v>14736.15</v>
      </c>
      <c r="T789" s="27" t="s">
        <v>756</v>
      </c>
      <c r="U789" s="160"/>
    </row>
    <row r="790" spans="1:21" ht="45">
      <c r="A790" s="126">
        <v>92</v>
      </c>
      <c r="B790" s="97" t="s">
        <v>1437</v>
      </c>
      <c r="C790" s="14">
        <v>1963</v>
      </c>
      <c r="D790" s="14"/>
      <c r="E790" s="14" t="s">
        <v>733</v>
      </c>
      <c r="F790" s="14">
        <v>4</v>
      </c>
      <c r="G790" s="14">
        <v>6</v>
      </c>
      <c r="H790" s="27">
        <v>4314.08</v>
      </c>
      <c r="I790" s="27">
        <v>4314.08</v>
      </c>
      <c r="J790" s="27">
        <v>3296.38</v>
      </c>
      <c r="K790" s="39">
        <v>150</v>
      </c>
      <c r="L790" s="14" t="s">
        <v>1321</v>
      </c>
      <c r="M790" s="27">
        <v>4677700.8</v>
      </c>
      <c r="N790" s="27"/>
      <c r="O790" s="27"/>
      <c r="P790" s="27"/>
      <c r="Q790" s="27">
        <v>4677700.8</v>
      </c>
      <c r="R790" s="27">
        <f t="shared" si="69"/>
        <v>1084.2869858695249</v>
      </c>
      <c r="S790" s="19">
        <v>14736.15</v>
      </c>
      <c r="T790" s="27" t="s">
        <v>756</v>
      </c>
      <c r="U790" s="160"/>
    </row>
    <row r="791" spans="1:21" ht="45">
      <c r="A791" s="126">
        <v>93</v>
      </c>
      <c r="B791" s="97" t="s">
        <v>1438</v>
      </c>
      <c r="C791" s="14">
        <v>1964</v>
      </c>
      <c r="D791" s="14"/>
      <c r="E791" s="14" t="s">
        <v>733</v>
      </c>
      <c r="F791" s="14">
        <v>4</v>
      </c>
      <c r="G791" s="14">
        <v>2</v>
      </c>
      <c r="H791" s="27">
        <v>1266.01</v>
      </c>
      <c r="I791" s="27">
        <v>1266.01</v>
      </c>
      <c r="J791" s="27">
        <v>1106.79</v>
      </c>
      <c r="K791" s="39">
        <v>63</v>
      </c>
      <c r="L791" s="14" t="s">
        <v>1321</v>
      </c>
      <c r="M791" s="27">
        <v>1475313.6</v>
      </c>
      <c r="N791" s="27"/>
      <c r="O791" s="27"/>
      <c r="P791" s="27"/>
      <c r="Q791" s="27">
        <v>1475313.6</v>
      </c>
      <c r="R791" s="27">
        <f t="shared" si="69"/>
        <v>1165.3253923744678</v>
      </c>
      <c r="S791" s="19">
        <v>14736.15</v>
      </c>
      <c r="T791" s="27" t="s">
        <v>756</v>
      </c>
      <c r="U791" s="160"/>
    </row>
    <row r="792" spans="1:21" ht="45">
      <c r="A792" s="126">
        <v>94</v>
      </c>
      <c r="B792" s="77" t="s">
        <v>1439</v>
      </c>
      <c r="C792" s="14">
        <v>1966</v>
      </c>
      <c r="D792" s="14"/>
      <c r="E792" s="14" t="s">
        <v>733</v>
      </c>
      <c r="F792" s="14">
        <v>5</v>
      </c>
      <c r="G792" s="14">
        <v>3</v>
      </c>
      <c r="H792" s="27">
        <v>2454.74</v>
      </c>
      <c r="I792" s="27">
        <v>2454.74</v>
      </c>
      <c r="J792" s="27">
        <v>2454.74</v>
      </c>
      <c r="K792" s="39">
        <v>96</v>
      </c>
      <c r="L792" s="14" t="s">
        <v>1321</v>
      </c>
      <c r="M792" s="27">
        <v>2240664</v>
      </c>
      <c r="N792" s="27"/>
      <c r="O792" s="27"/>
      <c r="P792" s="27"/>
      <c r="Q792" s="27">
        <v>2240664</v>
      </c>
      <c r="R792" s="27">
        <f t="shared" si="69"/>
        <v>912.7907639912986</v>
      </c>
      <c r="S792" s="19">
        <v>14736.15</v>
      </c>
      <c r="T792" s="27" t="s">
        <v>756</v>
      </c>
      <c r="U792" s="160"/>
    </row>
    <row r="793" spans="1:21" ht="45">
      <c r="A793" s="126">
        <v>95</v>
      </c>
      <c r="B793" s="97" t="s">
        <v>1440</v>
      </c>
      <c r="C793" s="14">
        <v>1967</v>
      </c>
      <c r="D793" s="14"/>
      <c r="E793" s="14" t="s">
        <v>733</v>
      </c>
      <c r="F793" s="14">
        <v>5</v>
      </c>
      <c r="G793" s="14">
        <v>4</v>
      </c>
      <c r="H793" s="27">
        <v>3138.97</v>
      </c>
      <c r="I793" s="27">
        <v>3138.97</v>
      </c>
      <c r="J793" s="27">
        <v>3053.54</v>
      </c>
      <c r="K793" s="39">
        <v>120</v>
      </c>
      <c r="L793" s="14" t="s">
        <v>1321</v>
      </c>
      <c r="M793" s="27">
        <v>2970768</v>
      </c>
      <c r="N793" s="27"/>
      <c r="O793" s="27"/>
      <c r="P793" s="27"/>
      <c r="Q793" s="27">
        <v>2970768</v>
      </c>
      <c r="R793" s="27">
        <f t="shared" si="69"/>
        <v>946.4149068006385</v>
      </c>
      <c r="S793" s="19">
        <v>14736.15</v>
      </c>
      <c r="T793" s="27" t="s">
        <v>756</v>
      </c>
      <c r="U793" s="160"/>
    </row>
    <row r="794" spans="1:21" ht="45">
      <c r="A794" s="126">
        <v>96</v>
      </c>
      <c r="B794" s="97" t="s">
        <v>1441</v>
      </c>
      <c r="C794" s="14">
        <v>1966</v>
      </c>
      <c r="D794" s="14"/>
      <c r="E794" s="14" t="s">
        <v>733</v>
      </c>
      <c r="F794" s="14">
        <v>5</v>
      </c>
      <c r="G794" s="14">
        <v>4</v>
      </c>
      <c r="H794" s="27">
        <v>3244.82</v>
      </c>
      <c r="I794" s="27">
        <v>3244.82</v>
      </c>
      <c r="J794" s="27">
        <v>3023.42</v>
      </c>
      <c r="K794" s="39">
        <v>153</v>
      </c>
      <c r="L794" s="14" t="s">
        <v>1321</v>
      </c>
      <c r="M794" s="27">
        <v>2958180</v>
      </c>
      <c r="N794" s="27"/>
      <c r="O794" s="27"/>
      <c r="P794" s="27"/>
      <c r="Q794" s="27">
        <v>2958180</v>
      </c>
      <c r="R794" s="27">
        <f t="shared" si="69"/>
        <v>911.6622801881151</v>
      </c>
      <c r="S794" s="19">
        <v>14736.15</v>
      </c>
      <c r="T794" s="27" t="s">
        <v>756</v>
      </c>
      <c r="U794" s="160"/>
    </row>
    <row r="795" spans="1:21" ht="45">
      <c r="A795" s="126">
        <v>97</v>
      </c>
      <c r="B795" s="97" t="s">
        <v>1442</v>
      </c>
      <c r="C795" s="14">
        <v>1965</v>
      </c>
      <c r="D795" s="14"/>
      <c r="E795" s="14" t="s">
        <v>733</v>
      </c>
      <c r="F795" s="14">
        <v>4</v>
      </c>
      <c r="G795" s="14">
        <v>3</v>
      </c>
      <c r="H795" s="27">
        <v>2022.35</v>
      </c>
      <c r="I795" s="27">
        <v>2022.35</v>
      </c>
      <c r="J795" s="27">
        <v>1851.6</v>
      </c>
      <c r="K795" s="39">
        <v>92</v>
      </c>
      <c r="L795" s="14" t="s">
        <v>1321</v>
      </c>
      <c r="M795" s="27">
        <v>2218005.6</v>
      </c>
      <c r="N795" s="27"/>
      <c r="O795" s="27"/>
      <c r="P795" s="27"/>
      <c r="Q795" s="27">
        <v>2218005.6</v>
      </c>
      <c r="R795" s="27">
        <f t="shared" si="69"/>
        <v>1096.7466561178828</v>
      </c>
      <c r="S795" s="19">
        <v>14736.15</v>
      </c>
      <c r="T795" s="27" t="s">
        <v>756</v>
      </c>
      <c r="U795" s="160"/>
    </row>
    <row r="796" spans="1:21" ht="45">
      <c r="A796" s="126">
        <v>98</v>
      </c>
      <c r="B796" s="97" t="s">
        <v>1443</v>
      </c>
      <c r="C796" s="14">
        <v>1967</v>
      </c>
      <c r="D796" s="14"/>
      <c r="E796" s="14" t="s">
        <v>733</v>
      </c>
      <c r="F796" s="14">
        <v>5</v>
      </c>
      <c r="G796" s="14">
        <v>2</v>
      </c>
      <c r="H796" s="27">
        <v>1556.6</v>
      </c>
      <c r="I796" s="27">
        <v>1556.6</v>
      </c>
      <c r="J796" s="27">
        <v>1492.92</v>
      </c>
      <c r="K796" s="39">
        <v>68</v>
      </c>
      <c r="L796" s="14" t="s">
        <v>1321</v>
      </c>
      <c r="M796" s="27">
        <v>1419926.4</v>
      </c>
      <c r="N796" s="27"/>
      <c r="O796" s="27"/>
      <c r="P796" s="27"/>
      <c r="Q796" s="27">
        <v>1419926.4</v>
      </c>
      <c r="R796" s="27">
        <f t="shared" si="69"/>
        <v>912.1973532057048</v>
      </c>
      <c r="S796" s="19">
        <v>14736.15</v>
      </c>
      <c r="T796" s="27" t="s">
        <v>756</v>
      </c>
      <c r="U796" s="160"/>
    </row>
    <row r="797" spans="1:21" ht="60">
      <c r="A797" s="126">
        <v>99</v>
      </c>
      <c r="B797" s="115" t="s">
        <v>1444</v>
      </c>
      <c r="C797" s="14">
        <v>1940</v>
      </c>
      <c r="D797" s="14"/>
      <c r="E797" s="14" t="s">
        <v>733</v>
      </c>
      <c r="F797" s="14">
        <v>4</v>
      </c>
      <c r="G797" s="14">
        <v>7</v>
      </c>
      <c r="H797" s="27">
        <v>4813.43</v>
      </c>
      <c r="I797" s="27">
        <v>4592.33</v>
      </c>
      <c r="J797" s="27">
        <v>3774.67</v>
      </c>
      <c r="K797" s="39">
        <v>149</v>
      </c>
      <c r="L797" s="27" t="s">
        <v>267</v>
      </c>
      <c r="M797" s="27">
        <v>9549842.08</v>
      </c>
      <c r="N797" s="27"/>
      <c r="O797" s="27"/>
      <c r="P797" s="27"/>
      <c r="Q797" s="27">
        <v>9549842.08</v>
      </c>
      <c r="R797" s="27">
        <f t="shared" si="69"/>
        <v>2079.519999651593</v>
      </c>
      <c r="S797" s="19">
        <v>14736.15</v>
      </c>
      <c r="T797" s="27" t="s">
        <v>756</v>
      </c>
      <c r="U797" s="160"/>
    </row>
    <row r="798" spans="1:21" ht="45">
      <c r="A798" s="126">
        <v>100</v>
      </c>
      <c r="B798" s="97" t="s">
        <v>1445</v>
      </c>
      <c r="C798" s="14">
        <v>1966</v>
      </c>
      <c r="D798" s="14"/>
      <c r="E798" s="14" t="s">
        <v>733</v>
      </c>
      <c r="F798" s="14">
        <v>5</v>
      </c>
      <c r="G798" s="14">
        <v>3</v>
      </c>
      <c r="H798" s="27">
        <v>2486.4</v>
      </c>
      <c r="I798" s="27">
        <v>2486.4</v>
      </c>
      <c r="J798" s="27">
        <v>2439.55</v>
      </c>
      <c r="K798" s="39">
        <v>110</v>
      </c>
      <c r="L798" s="14" t="s">
        <v>1321</v>
      </c>
      <c r="M798" s="27">
        <v>2308639.2</v>
      </c>
      <c r="N798" s="27"/>
      <c r="O798" s="27"/>
      <c r="P798" s="27"/>
      <c r="Q798" s="27">
        <v>2308639.2</v>
      </c>
      <c r="R798" s="27">
        <f t="shared" si="69"/>
        <v>928.5067567567568</v>
      </c>
      <c r="S798" s="19">
        <v>14736.15</v>
      </c>
      <c r="T798" s="27" t="s">
        <v>756</v>
      </c>
      <c r="U798" s="160"/>
    </row>
    <row r="799" spans="1:21" ht="45">
      <c r="A799" s="126">
        <v>101</v>
      </c>
      <c r="B799" s="97" t="s">
        <v>1446</v>
      </c>
      <c r="C799" s="14">
        <v>1965</v>
      </c>
      <c r="D799" s="14"/>
      <c r="E799" s="14" t="s">
        <v>733</v>
      </c>
      <c r="F799" s="14">
        <v>5</v>
      </c>
      <c r="G799" s="14">
        <v>4</v>
      </c>
      <c r="H799" s="27">
        <v>3009.76</v>
      </c>
      <c r="I799" s="27">
        <v>3009.76</v>
      </c>
      <c r="J799" s="27">
        <v>2916.28</v>
      </c>
      <c r="K799" s="39">
        <v>119</v>
      </c>
      <c r="L799" s="14" t="s">
        <v>1321</v>
      </c>
      <c r="M799" s="27">
        <v>2895240</v>
      </c>
      <c r="N799" s="27"/>
      <c r="O799" s="27"/>
      <c r="P799" s="27"/>
      <c r="Q799" s="27">
        <v>2895240</v>
      </c>
      <c r="R799" s="27">
        <f t="shared" si="69"/>
        <v>961.9504545212907</v>
      </c>
      <c r="S799" s="19">
        <v>14736.15</v>
      </c>
      <c r="T799" s="27" t="s">
        <v>756</v>
      </c>
      <c r="U799" s="160"/>
    </row>
    <row r="800" spans="1:21" ht="45">
      <c r="A800" s="126">
        <v>102</v>
      </c>
      <c r="B800" s="97" t="s">
        <v>1447</v>
      </c>
      <c r="C800" s="14">
        <v>1964</v>
      </c>
      <c r="D800" s="14"/>
      <c r="E800" s="14" t="s">
        <v>733</v>
      </c>
      <c r="F800" s="14">
        <v>4</v>
      </c>
      <c r="G800" s="14">
        <v>2</v>
      </c>
      <c r="H800" s="27">
        <v>1307.49</v>
      </c>
      <c r="I800" s="27">
        <v>1307.49</v>
      </c>
      <c r="J800" s="27">
        <v>1207.8</v>
      </c>
      <c r="K800" s="39">
        <v>61</v>
      </c>
      <c r="L800" s="14" t="s">
        <v>1321</v>
      </c>
      <c r="M800" s="27">
        <v>1515595.2</v>
      </c>
      <c r="N800" s="27"/>
      <c r="O800" s="27"/>
      <c r="P800" s="27"/>
      <c r="Q800" s="27">
        <v>1515595.2</v>
      </c>
      <c r="R800" s="27">
        <f t="shared" si="69"/>
        <v>1159.1638941789229</v>
      </c>
      <c r="S800" s="19">
        <v>14736.15</v>
      </c>
      <c r="T800" s="27" t="s">
        <v>756</v>
      </c>
      <c r="U800" s="160"/>
    </row>
    <row r="801" spans="1:21" ht="45">
      <c r="A801" s="126">
        <v>103</v>
      </c>
      <c r="B801" s="97" t="s">
        <v>1310</v>
      </c>
      <c r="C801" s="14">
        <v>1964</v>
      </c>
      <c r="D801" s="14"/>
      <c r="E801" s="14" t="s">
        <v>733</v>
      </c>
      <c r="F801" s="14">
        <v>4</v>
      </c>
      <c r="G801" s="14">
        <v>4</v>
      </c>
      <c r="H801" s="27">
        <v>2583.2</v>
      </c>
      <c r="I801" s="27">
        <v>2583.2</v>
      </c>
      <c r="J801" s="27">
        <v>2419.38</v>
      </c>
      <c r="K801" s="39">
        <v>98</v>
      </c>
      <c r="L801" s="14" t="s">
        <v>1321</v>
      </c>
      <c r="M801" s="27">
        <v>2527670.4</v>
      </c>
      <c r="N801" s="27"/>
      <c r="O801" s="27"/>
      <c r="P801" s="27"/>
      <c r="Q801" s="27">
        <v>2527670.4</v>
      </c>
      <c r="R801" s="27">
        <f t="shared" si="69"/>
        <v>978.5035614741406</v>
      </c>
      <c r="S801" s="19">
        <v>14736.15</v>
      </c>
      <c r="T801" s="27" t="s">
        <v>756</v>
      </c>
      <c r="U801" s="160"/>
    </row>
    <row r="802" spans="1:21" ht="45">
      <c r="A802" s="126">
        <v>104</v>
      </c>
      <c r="B802" s="97" t="s">
        <v>1305</v>
      </c>
      <c r="C802" s="14">
        <v>1967</v>
      </c>
      <c r="D802" s="14"/>
      <c r="E802" s="14" t="s">
        <v>733</v>
      </c>
      <c r="F802" s="14">
        <v>5</v>
      </c>
      <c r="G802" s="14">
        <v>4</v>
      </c>
      <c r="H802" s="27">
        <v>3088.66</v>
      </c>
      <c r="I802" s="27">
        <v>3088.66</v>
      </c>
      <c r="J802" s="27">
        <v>2855.73</v>
      </c>
      <c r="K802" s="39">
        <v>139</v>
      </c>
      <c r="L802" s="14" t="s">
        <v>1321</v>
      </c>
      <c r="M802" s="27">
        <v>2930486.4</v>
      </c>
      <c r="N802" s="27"/>
      <c r="O802" s="27"/>
      <c r="P802" s="27"/>
      <c r="Q802" s="27">
        <v>2930486.4</v>
      </c>
      <c r="R802" s="27">
        <f t="shared" si="69"/>
        <v>948.7889246469343</v>
      </c>
      <c r="S802" s="19">
        <v>14736.15</v>
      </c>
      <c r="T802" s="27" t="s">
        <v>756</v>
      </c>
      <c r="U802" s="160"/>
    </row>
    <row r="803" spans="1:21" ht="45">
      <c r="A803" s="126">
        <v>105</v>
      </c>
      <c r="B803" s="97" t="s">
        <v>1306</v>
      </c>
      <c r="C803" s="14">
        <v>1968</v>
      </c>
      <c r="D803" s="14"/>
      <c r="E803" s="14" t="s">
        <v>733</v>
      </c>
      <c r="F803" s="14">
        <v>5</v>
      </c>
      <c r="G803" s="14">
        <v>4</v>
      </c>
      <c r="H803" s="27">
        <v>3317.57</v>
      </c>
      <c r="I803" s="27">
        <v>3317.57</v>
      </c>
      <c r="J803" s="27">
        <v>2986.65</v>
      </c>
      <c r="K803" s="39">
        <v>135</v>
      </c>
      <c r="L803" s="14" t="s">
        <v>1321</v>
      </c>
      <c r="M803" s="27">
        <v>3058884</v>
      </c>
      <c r="N803" s="27"/>
      <c r="O803" s="27"/>
      <c r="P803" s="27"/>
      <c r="Q803" s="27">
        <v>3058884</v>
      </c>
      <c r="R803" s="27">
        <f t="shared" si="69"/>
        <v>922.0254583927392</v>
      </c>
      <c r="S803" s="19">
        <v>14736.15</v>
      </c>
      <c r="T803" s="27" t="s">
        <v>756</v>
      </c>
      <c r="U803" s="160"/>
    </row>
    <row r="804" spans="1:21" ht="45">
      <c r="A804" s="126">
        <v>106</v>
      </c>
      <c r="B804" s="97" t="s">
        <v>1307</v>
      </c>
      <c r="C804" s="14">
        <v>1965</v>
      </c>
      <c r="D804" s="14"/>
      <c r="E804" s="14" t="s">
        <v>733</v>
      </c>
      <c r="F804" s="14">
        <v>3</v>
      </c>
      <c r="G804" s="14">
        <v>2</v>
      </c>
      <c r="H804" s="27">
        <v>790.91</v>
      </c>
      <c r="I804" s="27">
        <v>790.91</v>
      </c>
      <c r="J804" s="27">
        <v>772.72</v>
      </c>
      <c r="K804" s="39">
        <v>41</v>
      </c>
      <c r="L804" s="14" t="s">
        <v>1321</v>
      </c>
      <c r="M804" s="27">
        <v>553872</v>
      </c>
      <c r="N804" s="27"/>
      <c r="O804" s="27"/>
      <c r="P804" s="27"/>
      <c r="Q804" s="27">
        <v>553872</v>
      </c>
      <c r="R804" s="27">
        <f t="shared" si="69"/>
        <v>700.2971260952573</v>
      </c>
      <c r="S804" s="19">
        <v>14736.15</v>
      </c>
      <c r="T804" s="27" t="s">
        <v>756</v>
      </c>
      <c r="U804" s="160"/>
    </row>
    <row r="805" spans="1:21" ht="45">
      <c r="A805" s="126">
        <v>107</v>
      </c>
      <c r="B805" s="97" t="s">
        <v>1308</v>
      </c>
      <c r="C805" s="14">
        <v>1978</v>
      </c>
      <c r="D805" s="14"/>
      <c r="E805" s="14" t="s">
        <v>733</v>
      </c>
      <c r="F805" s="14">
        <v>4</v>
      </c>
      <c r="G805" s="14">
        <v>3</v>
      </c>
      <c r="H805" s="27">
        <v>1972</v>
      </c>
      <c r="I805" s="27">
        <v>1972</v>
      </c>
      <c r="J805" s="27">
        <v>1751.55</v>
      </c>
      <c r="K805" s="39">
        <v>110</v>
      </c>
      <c r="L805" s="14" t="s">
        <v>1321</v>
      </c>
      <c r="M805" s="27">
        <v>2298568.8</v>
      </c>
      <c r="N805" s="27"/>
      <c r="O805" s="27"/>
      <c r="P805" s="27"/>
      <c r="Q805" s="27">
        <v>2298568.8</v>
      </c>
      <c r="R805" s="27">
        <f t="shared" si="69"/>
        <v>1165.6028397565922</v>
      </c>
      <c r="S805" s="19">
        <v>14736.15</v>
      </c>
      <c r="T805" s="27" t="s">
        <v>756</v>
      </c>
      <c r="U805" s="160"/>
    </row>
    <row r="806" spans="1:21" ht="45">
      <c r="A806" s="126">
        <v>108</v>
      </c>
      <c r="B806" s="97" t="s">
        <v>1309</v>
      </c>
      <c r="C806" s="14">
        <v>1966</v>
      </c>
      <c r="D806" s="14"/>
      <c r="E806" s="14" t="s">
        <v>733</v>
      </c>
      <c r="F806" s="14">
        <v>5</v>
      </c>
      <c r="G806" s="14">
        <v>4</v>
      </c>
      <c r="H806" s="27">
        <v>3151.38</v>
      </c>
      <c r="I806" s="27">
        <v>3151.38</v>
      </c>
      <c r="J806" s="27">
        <v>2982.53</v>
      </c>
      <c r="K806" s="39">
        <v>131</v>
      </c>
      <c r="L806" s="14" t="s">
        <v>1321</v>
      </c>
      <c r="M806" s="27">
        <v>2965732.8</v>
      </c>
      <c r="N806" s="27"/>
      <c r="O806" s="27"/>
      <c r="P806" s="27"/>
      <c r="Q806" s="27">
        <v>2965732.8</v>
      </c>
      <c r="R806" s="27">
        <f t="shared" si="69"/>
        <v>941.0901890600308</v>
      </c>
      <c r="S806" s="19">
        <v>14736.15</v>
      </c>
      <c r="T806" s="27" t="s">
        <v>756</v>
      </c>
      <c r="U806" s="160"/>
    </row>
    <row r="807" spans="1:21" ht="15">
      <c r="A807" s="126"/>
      <c r="B807" s="159" t="s">
        <v>1157</v>
      </c>
      <c r="C807" s="19"/>
      <c r="D807" s="19"/>
      <c r="E807" s="19"/>
      <c r="F807" s="19"/>
      <c r="G807" s="19"/>
      <c r="H807" s="28">
        <f>SUM(H788:H806)</f>
        <v>49128.54999999999</v>
      </c>
      <c r="I807" s="28">
        <f>SUM(I788:I806)</f>
        <v>48907.45</v>
      </c>
      <c r="J807" s="28">
        <f>SUM(J788:J806)</f>
        <v>44442.06</v>
      </c>
      <c r="K807" s="233">
        <f>SUM(K788:K806)</f>
        <v>2046</v>
      </c>
      <c r="L807" s="28"/>
      <c r="M807" s="28">
        <f>SUM(M788:M806)</f>
        <v>51995319.27999999</v>
      </c>
      <c r="N807" s="28"/>
      <c r="O807" s="28"/>
      <c r="P807" s="28"/>
      <c r="Q807" s="28">
        <f>SUM(Q788:Q806)</f>
        <v>51995319.27999999</v>
      </c>
      <c r="R807" s="28">
        <f t="shared" si="69"/>
        <v>1063.1369920124641</v>
      </c>
      <c r="S807" s="20"/>
      <c r="T807" s="18"/>
      <c r="U807" s="240"/>
    </row>
    <row r="808" spans="1:21" ht="14.25">
      <c r="A808" s="275" t="s">
        <v>768</v>
      </c>
      <c r="B808" s="276"/>
      <c r="C808" s="276"/>
      <c r="D808" s="276"/>
      <c r="E808" s="276"/>
      <c r="F808" s="276"/>
      <c r="G808" s="276"/>
      <c r="H808" s="276"/>
      <c r="I808" s="276"/>
      <c r="J808" s="276"/>
      <c r="K808" s="276"/>
      <c r="L808" s="276"/>
      <c r="M808" s="276"/>
      <c r="N808" s="276"/>
      <c r="O808" s="276"/>
      <c r="P808" s="276"/>
      <c r="Q808" s="277"/>
      <c r="R808" s="276"/>
      <c r="S808" s="276"/>
      <c r="T808" s="276"/>
      <c r="U808" s="278"/>
    </row>
    <row r="809" spans="1:21" ht="45">
      <c r="A809" s="126">
        <v>109</v>
      </c>
      <c r="B809" s="97" t="s">
        <v>182</v>
      </c>
      <c r="C809" s="21">
        <v>1969</v>
      </c>
      <c r="D809" s="19"/>
      <c r="E809" s="21" t="s">
        <v>733</v>
      </c>
      <c r="F809" s="21">
        <v>5</v>
      </c>
      <c r="G809" s="21">
        <v>8</v>
      </c>
      <c r="H809" s="27">
        <v>6115.9</v>
      </c>
      <c r="I809" s="27">
        <v>6115.9</v>
      </c>
      <c r="J809" s="27">
        <v>5520.7</v>
      </c>
      <c r="K809" s="39">
        <v>346</v>
      </c>
      <c r="L809" s="14" t="s">
        <v>1333</v>
      </c>
      <c r="M809" s="27">
        <v>7788823.52</v>
      </c>
      <c r="N809" s="27"/>
      <c r="O809" s="27"/>
      <c r="P809" s="27"/>
      <c r="Q809" s="27">
        <v>7788823.52</v>
      </c>
      <c r="R809" s="19">
        <f>M809/I809</f>
        <v>1273.5367680962736</v>
      </c>
      <c r="S809" s="19">
        <v>14736.15</v>
      </c>
      <c r="T809" s="19" t="s">
        <v>756</v>
      </c>
      <c r="U809" s="160"/>
    </row>
    <row r="810" spans="1:21" ht="105">
      <c r="A810" s="126">
        <v>110</v>
      </c>
      <c r="B810" s="97" t="s">
        <v>183</v>
      </c>
      <c r="C810" s="21">
        <v>1970</v>
      </c>
      <c r="D810" s="19"/>
      <c r="E810" s="21" t="s">
        <v>733</v>
      </c>
      <c r="F810" s="21">
        <v>5</v>
      </c>
      <c r="G810" s="21">
        <v>2</v>
      </c>
      <c r="H810" s="27">
        <v>3892.9</v>
      </c>
      <c r="I810" s="27">
        <v>3892.9</v>
      </c>
      <c r="J810" s="27">
        <v>3710.1</v>
      </c>
      <c r="K810" s="39">
        <v>234</v>
      </c>
      <c r="L810" s="14" t="s">
        <v>296</v>
      </c>
      <c r="M810" s="27">
        <v>11438028.8</v>
      </c>
      <c r="N810" s="27"/>
      <c r="O810" s="27"/>
      <c r="P810" s="27"/>
      <c r="Q810" s="27">
        <v>11438028.8</v>
      </c>
      <c r="R810" s="19">
        <f aca="true" t="shared" si="70" ref="R810:R824">M810/I810</f>
        <v>2938.1768861260243</v>
      </c>
      <c r="S810" s="19">
        <v>14736.15</v>
      </c>
      <c r="T810" s="19" t="s">
        <v>756</v>
      </c>
      <c r="U810" s="160"/>
    </row>
    <row r="811" spans="1:21" ht="60">
      <c r="A811" s="126">
        <v>111</v>
      </c>
      <c r="B811" s="38" t="s">
        <v>1449</v>
      </c>
      <c r="C811" s="21">
        <v>1969</v>
      </c>
      <c r="D811" s="19"/>
      <c r="E811" s="21" t="s">
        <v>733</v>
      </c>
      <c r="F811" s="21">
        <v>5</v>
      </c>
      <c r="G811" s="21">
        <v>4</v>
      </c>
      <c r="H811" s="27">
        <v>3928.68</v>
      </c>
      <c r="I811" s="27">
        <v>3928.68</v>
      </c>
      <c r="J811" s="27">
        <v>2415.4</v>
      </c>
      <c r="K811" s="39">
        <v>144</v>
      </c>
      <c r="L811" s="14" t="s">
        <v>1080</v>
      </c>
      <c r="M811" s="27">
        <v>9885933.92</v>
      </c>
      <c r="N811" s="27"/>
      <c r="O811" s="27"/>
      <c r="P811" s="27"/>
      <c r="Q811" s="27">
        <v>9885933.92</v>
      </c>
      <c r="R811" s="19">
        <f t="shared" si="70"/>
        <v>2516.350000509077</v>
      </c>
      <c r="S811" s="19">
        <v>14736.15</v>
      </c>
      <c r="T811" s="19" t="s">
        <v>756</v>
      </c>
      <c r="U811" s="160"/>
    </row>
    <row r="812" spans="1:21" ht="105">
      <c r="A812" s="126">
        <v>112</v>
      </c>
      <c r="B812" s="38" t="s">
        <v>1450</v>
      </c>
      <c r="C812" s="21">
        <v>1968</v>
      </c>
      <c r="D812" s="19"/>
      <c r="E812" s="21" t="s">
        <v>733</v>
      </c>
      <c r="F812" s="21">
        <v>9</v>
      </c>
      <c r="G812" s="21">
        <v>1</v>
      </c>
      <c r="H812" s="27">
        <v>2230.9</v>
      </c>
      <c r="I812" s="27">
        <v>2230.9</v>
      </c>
      <c r="J812" s="27">
        <v>1973.6</v>
      </c>
      <c r="K812" s="39">
        <v>155</v>
      </c>
      <c r="L812" s="14" t="s">
        <v>55</v>
      </c>
      <c r="M812" s="27">
        <v>6889108.44</v>
      </c>
      <c r="N812" s="27"/>
      <c r="O812" s="27"/>
      <c r="P812" s="27"/>
      <c r="Q812" s="27">
        <v>6889108.44</v>
      </c>
      <c r="R812" s="19">
        <f t="shared" si="70"/>
        <v>3088.0400017929983</v>
      </c>
      <c r="S812" s="19">
        <v>14736.15</v>
      </c>
      <c r="T812" s="19" t="s">
        <v>756</v>
      </c>
      <c r="U812" s="160"/>
    </row>
    <row r="813" spans="1:21" ht="45">
      <c r="A813" s="126">
        <v>113</v>
      </c>
      <c r="B813" s="163" t="s">
        <v>902</v>
      </c>
      <c r="C813" s="21">
        <v>1970</v>
      </c>
      <c r="D813" s="19"/>
      <c r="E813" s="21" t="s">
        <v>733</v>
      </c>
      <c r="F813" s="21">
        <v>4</v>
      </c>
      <c r="G813" s="21">
        <v>2</v>
      </c>
      <c r="H813" s="27">
        <v>2233.12</v>
      </c>
      <c r="I813" s="27">
        <v>2233.12</v>
      </c>
      <c r="J813" s="27">
        <v>1837.8</v>
      </c>
      <c r="K813" s="39">
        <v>141</v>
      </c>
      <c r="L813" s="14" t="s">
        <v>1330</v>
      </c>
      <c r="M813" s="27">
        <v>1178261.11</v>
      </c>
      <c r="N813" s="27"/>
      <c r="O813" s="27"/>
      <c r="P813" s="27"/>
      <c r="Q813" s="27">
        <v>1178261.11</v>
      </c>
      <c r="R813" s="19">
        <f t="shared" si="70"/>
        <v>527.6300019703375</v>
      </c>
      <c r="S813" s="19">
        <v>14736.15</v>
      </c>
      <c r="T813" s="19" t="s">
        <v>756</v>
      </c>
      <c r="U813" s="160"/>
    </row>
    <row r="814" spans="1:21" ht="105">
      <c r="A814" s="126">
        <v>114</v>
      </c>
      <c r="B814" s="38" t="s">
        <v>899</v>
      </c>
      <c r="C814" s="21">
        <v>1969</v>
      </c>
      <c r="D814" s="19"/>
      <c r="E814" s="21" t="s">
        <v>733</v>
      </c>
      <c r="F814" s="21">
        <v>5</v>
      </c>
      <c r="G814" s="21">
        <v>6</v>
      </c>
      <c r="H814" s="27">
        <v>4410</v>
      </c>
      <c r="I814" s="27">
        <v>4407.7</v>
      </c>
      <c r="J814" s="27">
        <v>3991.8</v>
      </c>
      <c r="K814" s="39">
        <v>227</v>
      </c>
      <c r="L814" s="14" t="s">
        <v>56</v>
      </c>
      <c r="M814" s="27">
        <v>12921873.299999999</v>
      </c>
      <c r="N814" s="27"/>
      <c r="O814" s="27"/>
      <c r="P814" s="27"/>
      <c r="Q814" s="27">
        <v>12921873.299999999</v>
      </c>
      <c r="R814" s="19">
        <f t="shared" si="70"/>
        <v>2931.6589831431356</v>
      </c>
      <c r="S814" s="19">
        <v>14736.15</v>
      </c>
      <c r="T814" s="19" t="s">
        <v>756</v>
      </c>
      <c r="U814" s="160"/>
    </row>
    <row r="815" spans="1:21" ht="105">
      <c r="A815" s="126">
        <v>115</v>
      </c>
      <c r="B815" s="163" t="s">
        <v>900</v>
      </c>
      <c r="C815" s="21">
        <v>1969</v>
      </c>
      <c r="D815" s="19"/>
      <c r="E815" s="21" t="s">
        <v>1326</v>
      </c>
      <c r="F815" s="21">
        <v>5</v>
      </c>
      <c r="G815" s="21">
        <v>3</v>
      </c>
      <c r="H815" s="27">
        <v>2567.2</v>
      </c>
      <c r="I815" s="27">
        <v>2567.2</v>
      </c>
      <c r="J815" s="27">
        <v>1790.2</v>
      </c>
      <c r="K815" s="39">
        <v>156</v>
      </c>
      <c r="L815" s="14" t="s">
        <v>297</v>
      </c>
      <c r="M815" s="27">
        <v>7586890.6</v>
      </c>
      <c r="N815" s="27"/>
      <c r="O815" s="27"/>
      <c r="P815" s="27"/>
      <c r="Q815" s="27">
        <v>7586890.6</v>
      </c>
      <c r="R815" s="19">
        <f t="shared" si="70"/>
        <v>2955.317310688688</v>
      </c>
      <c r="S815" s="19">
        <v>14736.15</v>
      </c>
      <c r="T815" s="19" t="s">
        <v>756</v>
      </c>
      <c r="U815" s="160"/>
    </row>
    <row r="816" spans="1:21" ht="45">
      <c r="A816" s="126">
        <v>116</v>
      </c>
      <c r="B816" s="38" t="s">
        <v>901</v>
      </c>
      <c r="C816" s="21">
        <v>1968</v>
      </c>
      <c r="D816" s="19"/>
      <c r="E816" s="21" t="s">
        <v>1326</v>
      </c>
      <c r="F816" s="21">
        <v>5</v>
      </c>
      <c r="G816" s="21">
        <v>4</v>
      </c>
      <c r="H816" s="27">
        <v>3513.6</v>
      </c>
      <c r="I816" s="27">
        <v>3513.6</v>
      </c>
      <c r="J816" s="27">
        <v>3242</v>
      </c>
      <c r="K816" s="39">
        <v>193</v>
      </c>
      <c r="L816" s="14" t="s">
        <v>57</v>
      </c>
      <c r="M816" s="27">
        <v>3152928.96</v>
      </c>
      <c r="N816" s="27"/>
      <c r="O816" s="27"/>
      <c r="P816" s="27"/>
      <c r="Q816" s="27">
        <v>3152928.96</v>
      </c>
      <c r="R816" s="19">
        <f t="shared" si="70"/>
        <v>897.35</v>
      </c>
      <c r="S816" s="19">
        <v>14736.15</v>
      </c>
      <c r="T816" s="19" t="s">
        <v>756</v>
      </c>
      <c r="U816" s="160"/>
    </row>
    <row r="817" spans="1:21" ht="45">
      <c r="A817" s="126">
        <v>117</v>
      </c>
      <c r="B817" s="38" t="s">
        <v>0</v>
      </c>
      <c r="C817" s="21">
        <v>1967</v>
      </c>
      <c r="D817" s="19"/>
      <c r="E817" s="21" t="s">
        <v>733</v>
      </c>
      <c r="F817" s="21">
        <v>5</v>
      </c>
      <c r="G817" s="21">
        <v>6</v>
      </c>
      <c r="H817" s="27">
        <v>4677.2</v>
      </c>
      <c r="I817" s="27">
        <v>4677.2</v>
      </c>
      <c r="J817" s="27">
        <v>4101.1</v>
      </c>
      <c r="K817" s="39">
        <v>294</v>
      </c>
      <c r="L817" s="14" t="s">
        <v>178</v>
      </c>
      <c r="M817" s="27">
        <v>1729254.38</v>
      </c>
      <c r="N817" s="27"/>
      <c r="O817" s="27"/>
      <c r="P817" s="27"/>
      <c r="Q817" s="27">
        <v>1729254.38</v>
      </c>
      <c r="R817" s="19">
        <f t="shared" si="70"/>
        <v>369.7199991447875</v>
      </c>
      <c r="S817" s="19">
        <v>14736.15</v>
      </c>
      <c r="T817" s="19" t="s">
        <v>756</v>
      </c>
      <c r="U817" s="160"/>
    </row>
    <row r="818" spans="1:21" ht="45">
      <c r="A818" s="126">
        <v>118</v>
      </c>
      <c r="B818" s="38" t="s">
        <v>1456</v>
      </c>
      <c r="C818" s="21">
        <v>1967</v>
      </c>
      <c r="D818" s="19"/>
      <c r="E818" s="21" t="s">
        <v>733</v>
      </c>
      <c r="F818" s="21">
        <v>5</v>
      </c>
      <c r="G818" s="21">
        <v>2</v>
      </c>
      <c r="H818" s="27">
        <v>4805.1</v>
      </c>
      <c r="I818" s="27">
        <v>4805.1</v>
      </c>
      <c r="J818" s="27">
        <v>4391.8</v>
      </c>
      <c r="K818" s="39">
        <v>277</v>
      </c>
      <c r="L818" s="14" t="s">
        <v>1481</v>
      </c>
      <c r="M818" s="27">
        <v>7779456.9</v>
      </c>
      <c r="N818" s="27"/>
      <c r="O818" s="27"/>
      <c r="P818" s="27"/>
      <c r="Q818" s="27">
        <v>7779456.9</v>
      </c>
      <c r="R818" s="19">
        <f t="shared" si="70"/>
        <v>1619</v>
      </c>
      <c r="S818" s="19">
        <v>14736.15</v>
      </c>
      <c r="T818" s="19" t="s">
        <v>756</v>
      </c>
      <c r="U818" s="160"/>
    </row>
    <row r="819" spans="1:21" ht="105">
      <c r="A819" s="126">
        <v>119</v>
      </c>
      <c r="B819" s="163" t="s">
        <v>1457</v>
      </c>
      <c r="C819" s="21">
        <v>1966</v>
      </c>
      <c r="D819" s="19"/>
      <c r="E819" s="21" t="s">
        <v>733</v>
      </c>
      <c r="F819" s="21">
        <v>5</v>
      </c>
      <c r="G819" s="21">
        <v>8</v>
      </c>
      <c r="H819" s="27">
        <v>5978.4</v>
      </c>
      <c r="I819" s="27">
        <v>5978.4</v>
      </c>
      <c r="J819" s="27">
        <v>5592.4</v>
      </c>
      <c r="K819" s="39">
        <v>315</v>
      </c>
      <c r="L819" s="14" t="s">
        <v>58</v>
      </c>
      <c r="M819" s="27">
        <v>17517489.19</v>
      </c>
      <c r="N819" s="27"/>
      <c r="O819" s="27"/>
      <c r="P819" s="27"/>
      <c r="Q819" s="27">
        <v>17517489.19</v>
      </c>
      <c r="R819" s="19">
        <f t="shared" si="70"/>
        <v>2930.129999665463</v>
      </c>
      <c r="S819" s="19">
        <v>14736.15</v>
      </c>
      <c r="T819" s="19" t="s">
        <v>756</v>
      </c>
      <c r="U819" s="160"/>
    </row>
    <row r="820" spans="1:21" ht="45">
      <c r="A820" s="126">
        <v>120</v>
      </c>
      <c r="B820" s="38" t="s">
        <v>1458</v>
      </c>
      <c r="C820" s="21">
        <v>1966</v>
      </c>
      <c r="D820" s="19"/>
      <c r="E820" s="21" t="s">
        <v>733</v>
      </c>
      <c r="F820" s="21">
        <v>5</v>
      </c>
      <c r="G820" s="21">
        <v>8</v>
      </c>
      <c r="H820" s="27">
        <v>5930.6</v>
      </c>
      <c r="I820" s="27">
        <v>5930.6</v>
      </c>
      <c r="J820" s="27">
        <v>5517.5</v>
      </c>
      <c r="K820" s="39">
        <v>327</v>
      </c>
      <c r="L820" s="14" t="s">
        <v>743</v>
      </c>
      <c r="M820" s="27">
        <v>3129162.48</v>
      </c>
      <c r="N820" s="27"/>
      <c r="O820" s="27"/>
      <c r="P820" s="27"/>
      <c r="Q820" s="27">
        <v>3129162.48</v>
      </c>
      <c r="R820" s="19">
        <f t="shared" si="70"/>
        <v>527.6300003372339</v>
      </c>
      <c r="S820" s="19">
        <v>14736.15</v>
      </c>
      <c r="T820" s="19" t="s">
        <v>756</v>
      </c>
      <c r="U820" s="160"/>
    </row>
    <row r="821" spans="1:21" ht="105">
      <c r="A821" s="126">
        <v>121</v>
      </c>
      <c r="B821" s="38" t="s">
        <v>1459</v>
      </c>
      <c r="C821" s="21">
        <v>1970</v>
      </c>
      <c r="D821" s="19"/>
      <c r="E821" s="21" t="s">
        <v>1326</v>
      </c>
      <c r="F821" s="21">
        <v>5</v>
      </c>
      <c r="G821" s="21">
        <v>7</v>
      </c>
      <c r="H821" s="27">
        <v>6068.3</v>
      </c>
      <c r="I821" s="27">
        <v>6068.3</v>
      </c>
      <c r="J821" s="27">
        <v>5407.5</v>
      </c>
      <c r="K821" s="39">
        <v>339</v>
      </c>
      <c r="L821" s="14" t="s">
        <v>59</v>
      </c>
      <c r="M821" s="27">
        <v>17780907.88</v>
      </c>
      <c r="N821" s="27"/>
      <c r="O821" s="27"/>
      <c r="P821" s="27"/>
      <c r="Q821" s="27">
        <v>17780907.88</v>
      </c>
      <c r="R821" s="19">
        <f t="shared" si="70"/>
        <v>2930.1300001647905</v>
      </c>
      <c r="S821" s="19">
        <v>14736.15</v>
      </c>
      <c r="T821" s="19" t="s">
        <v>756</v>
      </c>
      <c r="U821" s="160"/>
    </row>
    <row r="822" spans="1:21" ht="105">
      <c r="A822" s="126">
        <v>122</v>
      </c>
      <c r="B822" s="163" t="s">
        <v>1460</v>
      </c>
      <c r="C822" s="21">
        <v>1967</v>
      </c>
      <c r="D822" s="19"/>
      <c r="E822" s="21" t="s">
        <v>733</v>
      </c>
      <c r="F822" s="21">
        <v>5</v>
      </c>
      <c r="G822" s="21">
        <v>2</v>
      </c>
      <c r="H822" s="27">
        <v>1891.6</v>
      </c>
      <c r="I822" s="27">
        <v>1891.6</v>
      </c>
      <c r="J822" s="27">
        <v>1673.4</v>
      </c>
      <c r="K822" s="39">
        <v>91</v>
      </c>
      <c r="L822" s="14" t="s">
        <v>59</v>
      </c>
      <c r="M822" s="27">
        <v>5542633.91</v>
      </c>
      <c r="N822" s="27"/>
      <c r="O822" s="27"/>
      <c r="P822" s="27"/>
      <c r="Q822" s="27">
        <v>5542633.91</v>
      </c>
      <c r="R822" s="19">
        <f t="shared" si="70"/>
        <v>2930.1300010573063</v>
      </c>
      <c r="S822" s="19">
        <v>14736.15</v>
      </c>
      <c r="T822" s="19" t="s">
        <v>756</v>
      </c>
      <c r="U822" s="160"/>
    </row>
    <row r="823" spans="1:21" ht="60">
      <c r="A823" s="126">
        <v>123</v>
      </c>
      <c r="B823" s="38" t="s">
        <v>1461</v>
      </c>
      <c r="C823" s="21">
        <v>1966</v>
      </c>
      <c r="D823" s="19"/>
      <c r="E823" s="21" t="s">
        <v>733</v>
      </c>
      <c r="F823" s="21">
        <v>5</v>
      </c>
      <c r="G823" s="21">
        <v>1</v>
      </c>
      <c r="H823" s="27">
        <v>4665.04</v>
      </c>
      <c r="I823" s="27">
        <v>4665.04</v>
      </c>
      <c r="J823" s="27">
        <v>4240.2</v>
      </c>
      <c r="K823" s="39">
        <v>230</v>
      </c>
      <c r="L823" s="14" t="s">
        <v>60</v>
      </c>
      <c r="M823" s="27">
        <v>11738873.4</v>
      </c>
      <c r="N823" s="27"/>
      <c r="O823" s="27"/>
      <c r="P823" s="27"/>
      <c r="Q823" s="27">
        <v>11738873.4</v>
      </c>
      <c r="R823" s="19">
        <f t="shared" si="70"/>
        <v>2516.3499991425583</v>
      </c>
      <c r="S823" s="19">
        <v>14736.15</v>
      </c>
      <c r="T823" s="19" t="s">
        <v>756</v>
      </c>
      <c r="U823" s="160"/>
    </row>
    <row r="824" spans="1:21" ht="105">
      <c r="A824" s="126">
        <v>124</v>
      </c>
      <c r="B824" s="38" t="s">
        <v>1462</v>
      </c>
      <c r="C824" s="21">
        <v>1966</v>
      </c>
      <c r="D824" s="19"/>
      <c r="E824" s="21" t="s">
        <v>1326</v>
      </c>
      <c r="F824" s="21">
        <v>5</v>
      </c>
      <c r="G824" s="21">
        <v>3</v>
      </c>
      <c r="H824" s="27">
        <v>2582.5</v>
      </c>
      <c r="I824" s="27">
        <v>2582.5</v>
      </c>
      <c r="J824" s="27">
        <v>2403.7</v>
      </c>
      <c r="K824" s="39">
        <v>154</v>
      </c>
      <c r="L824" s="14" t="s">
        <v>61</v>
      </c>
      <c r="M824" s="27">
        <v>7567060.73</v>
      </c>
      <c r="N824" s="27"/>
      <c r="O824" s="27"/>
      <c r="P824" s="27"/>
      <c r="Q824" s="27">
        <v>7567060.73</v>
      </c>
      <c r="R824" s="19">
        <f t="shared" si="70"/>
        <v>2930.130001936109</v>
      </c>
      <c r="S824" s="19">
        <v>14736.15</v>
      </c>
      <c r="T824" s="19" t="s">
        <v>756</v>
      </c>
      <c r="U824" s="160"/>
    </row>
    <row r="825" spans="1:21" ht="15">
      <c r="A825" s="126"/>
      <c r="B825" s="159" t="s">
        <v>1158</v>
      </c>
      <c r="C825" s="14"/>
      <c r="D825" s="14"/>
      <c r="E825" s="14"/>
      <c r="F825" s="14"/>
      <c r="G825" s="14"/>
      <c r="H825" s="28">
        <f>SUM(H809:H824)</f>
        <v>65491.04</v>
      </c>
      <c r="I825" s="28">
        <f aca="true" t="shared" si="71" ref="I825:Q825">SUM(I809:I824)</f>
        <v>65488.74</v>
      </c>
      <c r="J825" s="28">
        <f t="shared" si="71"/>
        <v>57809.2</v>
      </c>
      <c r="K825" s="233">
        <f t="shared" si="71"/>
        <v>3623</v>
      </c>
      <c r="L825" s="28"/>
      <c r="M825" s="28">
        <f t="shared" si="71"/>
        <v>133626687.52000001</v>
      </c>
      <c r="N825" s="28"/>
      <c r="O825" s="28"/>
      <c r="P825" s="28"/>
      <c r="Q825" s="28">
        <f t="shared" si="71"/>
        <v>133626687.52000001</v>
      </c>
      <c r="R825" s="28">
        <f>M825/I825</f>
        <v>2040.4528705240018</v>
      </c>
      <c r="S825" s="19"/>
      <c r="T825" s="18"/>
      <c r="U825" s="240"/>
    </row>
    <row r="826" spans="1:21" ht="14.25">
      <c r="A826" s="275" t="s">
        <v>1499</v>
      </c>
      <c r="B826" s="276"/>
      <c r="C826" s="276"/>
      <c r="D826" s="276"/>
      <c r="E826" s="276"/>
      <c r="F826" s="276"/>
      <c r="G826" s="276"/>
      <c r="H826" s="276"/>
      <c r="I826" s="276"/>
      <c r="J826" s="276"/>
      <c r="K826" s="276"/>
      <c r="L826" s="276"/>
      <c r="M826" s="276"/>
      <c r="N826" s="276"/>
      <c r="O826" s="276"/>
      <c r="P826" s="276"/>
      <c r="Q826" s="277"/>
      <c r="R826" s="276"/>
      <c r="S826" s="276"/>
      <c r="T826" s="276"/>
      <c r="U826" s="278"/>
    </row>
    <row r="827" spans="1:21" ht="45">
      <c r="A827" s="126">
        <v>125</v>
      </c>
      <c r="B827" s="38" t="s">
        <v>1</v>
      </c>
      <c r="C827" s="21">
        <v>1973</v>
      </c>
      <c r="D827" s="19"/>
      <c r="E827" s="19" t="s">
        <v>733</v>
      </c>
      <c r="F827" s="21">
        <v>5</v>
      </c>
      <c r="G827" s="21">
        <v>4</v>
      </c>
      <c r="H827" s="27">
        <v>3415.92</v>
      </c>
      <c r="I827" s="27">
        <v>3067.52</v>
      </c>
      <c r="J827" s="27">
        <v>2933.92</v>
      </c>
      <c r="K827" s="39">
        <v>126</v>
      </c>
      <c r="L827" s="19" t="s">
        <v>1335</v>
      </c>
      <c r="M827" s="27">
        <v>4348175.91</v>
      </c>
      <c r="N827" s="27"/>
      <c r="O827" s="27"/>
      <c r="P827" s="27"/>
      <c r="Q827" s="27">
        <v>4348175.91</v>
      </c>
      <c r="R827" s="19">
        <f aca="true" t="shared" si="72" ref="R827:R832">M827/I827</f>
        <v>1417.489017186522</v>
      </c>
      <c r="S827" s="19">
        <v>14736.15</v>
      </c>
      <c r="T827" s="19" t="s">
        <v>756</v>
      </c>
      <c r="U827" s="160"/>
    </row>
    <row r="828" spans="1:21" ht="60">
      <c r="A828" s="126">
        <v>126</v>
      </c>
      <c r="B828" s="38" t="s">
        <v>156</v>
      </c>
      <c r="C828" s="21">
        <v>1963</v>
      </c>
      <c r="D828" s="21">
        <v>2008</v>
      </c>
      <c r="E828" s="19" t="s">
        <v>733</v>
      </c>
      <c r="F828" s="21">
        <v>4</v>
      </c>
      <c r="G828" s="21">
        <v>3</v>
      </c>
      <c r="H828" s="27">
        <v>2658.89</v>
      </c>
      <c r="I828" s="27">
        <v>2433.99</v>
      </c>
      <c r="J828" s="27">
        <v>1842.67</v>
      </c>
      <c r="K828" s="39">
        <v>68</v>
      </c>
      <c r="L828" s="19" t="s">
        <v>60</v>
      </c>
      <c r="M828" s="27">
        <v>6124770.74</v>
      </c>
      <c r="N828" s="27"/>
      <c r="O828" s="27"/>
      <c r="P828" s="27"/>
      <c r="Q828" s="27">
        <v>6124770.74</v>
      </c>
      <c r="R828" s="19">
        <f t="shared" si="72"/>
        <v>2516.3500014379683</v>
      </c>
      <c r="S828" s="19">
        <v>14736.15</v>
      </c>
      <c r="T828" s="19" t="s">
        <v>756</v>
      </c>
      <c r="U828" s="160"/>
    </row>
    <row r="829" spans="1:21" ht="75">
      <c r="A829" s="126">
        <v>127</v>
      </c>
      <c r="B829" s="38" t="s">
        <v>157</v>
      </c>
      <c r="C829" s="21">
        <v>1979</v>
      </c>
      <c r="D829" s="19"/>
      <c r="E829" s="19" t="s">
        <v>733</v>
      </c>
      <c r="F829" s="21">
        <v>5</v>
      </c>
      <c r="G829" s="21">
        <v>2</v>
      </c>
      <c r="H829" s="27">
        <v>1922.6</v>
      </c>
      <c r="I829" s="27">
        <v>1769.6</v>
      </c>
      <c r="J829" s="27">
        <v>1599.6</v>
      </c>
      <c r="K829" s="39">
        <v>75</v>
      </c>
      <c r="L829" s="19" t="s">
        <v>937</v>
      </c>
      <c r="M829" s="27">
        <v>4334175.1</v>
      </c>
      <c r="N829" s="27"/>
      <c r="O829" s="27"/>
      <c r="P829" s="27"/>
      <c r="Q829" s="27">
        <v>4334175.1</v>
      </c>
      <c r="R829" s="19">
        <f t="shared" si="72"/>
        <v>2449.239997739602</v>
      </c>
      <c r="S829" s="19">
        <v>14736.15</v>
      </c>
      <c r="T829" s="19" t="s">
        <v>756</v>
      </c>
      <c r="U829" s="160"/>
    </row>
    <row r="830" spans="1:21" ht="45">
      <c r="A830" s="126">
        <v>128</v>
      </c>
      <c r="B830" s="38" t="s">
        <v>158</v>
      </c>
      <c r="C830" s="21">
        <v>1963</v>
      </c>
      <c r="D830" s="21">
        <v>2016</v>
      </c>
      <c r="E830" s="19" t="s">
        <v>733</v>
      </c>
      <c r="F830" s="21">
        <v>4</v>
      </c>
      <c r="G830" s="21">
        <v>2</v>
      </c>
      <c r="H830" s="27">
        <v>1347.16</v>
      </c>
      <c r="I830" s="27">
        <v>1248.56</v>
      </c>
      <c r="J830" s="27">
        <v>865.56</v>
      </c>
      <c r="K830" s="39">
        <v>56</v>
      </c>
      <c r="L830" s="19" t="s">
        <v>1481</v>
      </c>
      <c r="M830" s="27">
        <v>2021418.64</v>
      </c>
      <c r="N830" s="27"/>
      <c r="O830" s="27"/>
      <c r="P830" s="27"/>
      <c r="Q830" s="27">
        <v>2021418.64</v>
      </c>
      <c r="R830" s="19">
        <f t="shared" si="72"/>
        <v>1619</v>
      </c>
      <c r="S830" s="19">
        <v>14736.15</v>
      </c>
      <c r="T830" s="19" t="s">
        <v>756</v>
      </c>
      <c r="U830" s="160"/>
    </row>
    <row r="831" spans="1:21" ht="60">
      <c r="A831" s="126">
        <v>129</v>
      </c>
      <c r="B831" s="38" t="s">
        <v>159</v>
      </c>
      <c r="C831" s="21">
        <v>1967</v>
      </c>
      <c r="D831" s="19"/>
      <c r="E831" s="19" t="s">
        <v>733</v>
      </c>
      <c r="F831" s="21">
        <v>4</v>
      </c>
      <c r="G831" s="21">
        <v>3</v>
      </c>
      <c r="H831" s="27">
        <v>2308.64</v>
      </c>
      <c r="I831" s="27">
        <v>1888.64</v>
      </c>
      <c r="J831" s="27">
        <v>1714.34</v>
      </c>
      <c r="K831" s="39">
        <v>63</v>
      </c>
      <c r="L831" s="19" t="s">
        <v>298</v>
      </c>
      <c r="M831" s="27">
        <v>6097344.14</v>
      </c>
      <c r="N831" s="27"/>
      <c r="O831" s="27"/>
      <c r="P831" s="27"/>
      <c r="Q831" s="27">
        <v>6097344.14</v>
      </c>
      <c r="R831" s="19">
        <f t="shared" si="72"/>
        <v>3228.4311144527273</v>
      </c>
      <c r="S831" s="19">
        <v>14736.15</v>
      </c>
      <c r="T831" s="19" t="s">
        <v>756</v>
      </c>
      <c r="U831" s="160"/>
    </row>
    <row r="832" spans="1:21" ht="15">
      <c r="A832" s="126"/>
      <c r="B832" s="159" t="s">
        <v>637</v>
      </c>
      <c r="C832" s="242"/>
      <c r="D832" s="242"/>
      <c r="E832" s="98"/>
      <c r="F832" s="242"/>
      <c r="G832" s="242"/>
      <c r="H832" s="28">
        <f>SUM(H827:H831)</f>
        <v>11653.21</v>
      </c>
      <c r="I832" s="28">
        <f>SUM(I827:I831)</f>
        <v>10408.31</v>
      </c>
      <c r="J832" s="28">
        <f>SUM(J827:J831)</f>
        <v>8956.09</v>
      </c>
      <c r="K832" s="233">
        <f>SUM(K827:K831)</f>
        <v>388</v>
      </c>
      <c r="L832" s="14"/>
      <c r="M832" s="28">
        <f>SUM(M827:M831)</f>
        <v>22925884.53</v>
      </c>
      <c r="N832" s="28"/>
      <c r="O832" s="28"/>
      <c r="P832" s="28"/>
      <c r="Q832" s="28">
        <f>SUM(Q827:Q831)</f>
        <v>22925884.53</v>
      </c>
      <c r="R832" s="20">
        <f t="shared" si="72"/>
        <v>2202.6519703967315</v>
      </c>
      <c r="S832" s="19"/>
      <c r="T832" s="18"/>
      <c r="U832" s="240"/>
    </row>
    <row r="833" spans="1:21" ht="14.25">
      <c r="A833" s="275" t="s">
        <v>769</v>
      </c>
      <c r="B833" s="276"/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76"/>
      <c r="P833" s="276"/>
      <c r="Q833" s="277"/>
      <c r="R833" s="276"/>
      <c r="S833" s="276"/>
      <c r="T833" s="276"/>
      <c r="U833" s="278"/>
    </row>
    <row r="834" spans="1:21" ht="45">
      <c r="A834" s="126">
        <v>130</v>
      </c>
      <c r="B834" s="77" t="s">
        <v>2</v>
      </c>
      <c r="C834" s="14">
        <v>1960</v>
      </c>
      <c r="D834" s="14">
        <v>2016</v>
      </c>
      <c r="E834" s="19" t="s">
        <v>733</v>
      </c>
      <c r="F834" s="14" t="s">
        <v>1485</v>
      </c>
      <c r="G834" s="14">
        <v>2</v>
      </c>
      <c r="H834" s="27">
        <v>1400.8</v>
      </c>
      <c r="I834" s="27">
        <v>1282.8</v>
      </c>
      <c r="J834" s="27">
        <v>1072</v>
      </c>
      <c r="K834" s="39">
        <v>58</v>
      </c>
      <c r="L834" s="14" t="s">
        <v>1335</v>
      </c>
      <c r="M834" s="27">
        <f>N834+O834+P834+Q834</f>
        <v>1922565.46</v>
      </c>
      <c r="N834" s="27"/>
      <c r="O834" s="27"/>
      <c r="P834" s="27"/>
      <c r="Q834" s="27">
        <v>1922565.46</v>
      </c>
      <c r="R834" s="27">
        <f aca="true" t="shared" si="73" ref="R834:R897">M834/I834</f>
        <v>1498.7258029310883</v>
      </c>
      <c r="S834" s="19">
        <v>14736.15</v>
      </c>
      <c r="T834" s="14" t="s">
        <v>756</v>
      </c>
      <c r="U834" s="160"/>
    </row>
    <row r="835" spans="1:21" ht="165">
      <c r="A835" s="126">
        <v>131</v>
      </c>
      <c r="B835" s="77" t="s">
        <v>3</v>
      </c>
      <c r="C835" s="14">
        <v>1960</v>
      </c>
      <c r="D835" s="14"/>
      <c r="E835" s="19" t="s">
        <v>733</v>
      </c>
      <c r="F835" s="14" t="s">
        <v>1485</v>
      </c>
      <c r="G835" s="14">
        <v>2</v>
      </c>
      <c r="H835" s="27">
        <v>1477.8</v>
      </c>
      <c r="I835" s="27">
        <v>1359.8</v>
      </c>
      <c r="J835" s="27">
        <v>1359.8</v>
      </c>
      <c r="K835" s="39">
        <v>72</v>
      </c>
      <c r="L835" s="14" t="s">
        <v>299</v>
      </c>
      <c r="M835" s="27">
        <f>N835+O835+P835+Q835</f>
        <v>5106013.95</v>
      </c>
      <c r="N835" s="27"/>
      <c r="O835" s="27"/>
      <c r="P835" s="27"/>
      <c r="Q835" s="27">
        <v>5106013.95</v>
      </c>
      <c r="R835" s="27">
        <f t="shared" si="73"/>
        <v>3754.9742241506106</v>
      </c>
      <c r="S835" s="19">
        <v>14736.15</v>
      </c>
      <c r="T835" s="14" t="s">
        <v>756</v>
      </c>
      <c r="U835" s="160"/>
    </row>
    <row r="836" spans="1:21" ht="120">
      <c r="A836" s="126">
        <v>132</v>
      </c>
      <c r="B836" s="77" t="s">
        <v>4</v>
      </c>
      <c r="C836" s="14">
        <v>1959</v>
      </c>
      <c r="D836" s="14">
        <v>2015</v>
      </c>
      <c r="E836" s="19" t="s">
        <v>733</v>
      </c>
      <c r="F836" s="14" t="s">
        <v>1485</v>
      </c>
      <c r="G836" s="14">
        <v>4</v>
      </c>
      <c r="H836" s="27">
        <v>2840</v>
      </c>
      <c r="I836" s="27">
        <v>2498</v>
      </c>
      <c r="J836" s="27">
        <v>2498</v>
      </c>
      <c r="K836" s="39">
        <v>88</v>
      </c>
      <c r="L836" s="14" t="s">
        <v>644</v>
      </c>
      <c r="M836" s="27">
        <f aca="true" t="shared" si="74" ref="M836:M899">N836+O836+P836+Q836</f>
        <v>7000553.8</v>
      </c>
      <c r="N836" s="27"/>
      <c r="O836" s="27"/>
      <c r="P836" s="27"/>
      <c r="Q836" s="27">
        <v>7000553.8</v>
      </c>
      <c r="R836" s="27">
        <f t="shared" si="73"/>
        <v>2802.463490792634</v>
      </c>
      <c r="S836" s="19">
        <v>14736.15</v>
      </c>
      <c r="T836" s="14" t="s">
        <v>756</v>
      </c>
      <c r="U836" s="160"/>
    </row>
    <row r="837" spans="1:21" ht="60">
      <c r="A837" s="126">
        <v>133</v>
      </c>
      <c r="B837" s="77" t="s">
        <v>5</v>
      </c>
      <c r="C837" s="14">
        <v>1963</v>
      </c>
      <c r="D837" s="14"/>
      <c r="E837" s="19" t="s">
        <v>733</v>
      </c>
      <c r="F837" s="14" t="s">
        <v>1485</v>
      </c>
      <c r="G837" s="14">
        <v>2</v>
      </c>
      <c r="H837" s="27">
        <v>1425</v>
      </c>
      <c r="I837" s="27">
        <v>1264</v>
      </c>
      <c r="J837" s="27">
        <v>1264</v>
      </c>
      <c r="K837" s="39">
        <v>77</v>
      </c>
      <c r="L837" s="14" t="s">
        <v>643</v>
      </c>
      <c r="M837" s="27">
        <f t="shared" si="74"/>
        <v>2592712.16</v>
      </c>
      <c r="N837" s="27"/>
      <c r="O837" s="27"/>
      <c r="P837" s="27"/>
      <c r="Q837" s="27">
        <v>2592712.16</v>
      </c>
      <c r="R837" s="27">
        <f t="shared" si="73"/>
        <v>2051.196329113924</v>
      </c>
      <c r="S837" s="19">
        <v>14736.15</v>
      </c>
      <c r="T837" s="14" t="s">
        <v>756</v>
      </c>
      <c r="U837" s="160"/>
    </row>
    <row r="838" spans="1:21" ht="105">
      <c r="A838" s="126">
        <v>134</v>
      </c>
      <c r="B838" s="77" t="s">
        <v>6</v>
      </c>
      <c r="C838" s="14">
        <v>1965</v>
      </c>
      <c r="D838" s="14">
        <v>2009</v>
      </c>
      <c r="E838" s="19" t="s">
        <v>733</v>
      </c>
      <c r="F838" s="14" t="s">
        <v>1486</v>
      </c>
      <c r="G838" s="14">
        <v>4</v>
      </c>
      <c r="H838" s="27">
        <v>3459.6</v>
      </c>
      <c r="I838" s="27">
        <v>3163.6</v>
      </c>
      <c r="J838" s="27">
        <v>3163.6</v>
      </c>
      <c r="K838" s="39">
        <v>126</v>
      </c>
      <c r="L838" s="14" t="s">
        <v>1150</v>
      </c>
      <c r="M838" s="27">
        <f t="shared" si="74"/>
        <v>5714821.95</v>
      </c>
      <c r="N838" s="27"/>
      <c r="O838" s="27"/>
      <c r="P838" s="27"/>
      <c r="Q838" s="27">
        <v>5714821.95</v>
      </c>
      <c r="R838" s="27">
        <f t="shared" si="73"/>
        <v>1806.4300006321912</v>
      </c>
      <c r="S838" s="19">
        <v>14736.15</v>
      </c>
      <c r="T838" s="14" t="s">
        <v>756</v>
      </c>
      <c r="U838" s="160"/>
    </row>
    <row r="839" spans="1:21" ht="45">
      <c r="A839" s="126">
        <v>135</v>
      </c>
      <c r="B839" s="77" t="s">
        <v>1463</v>
      </c>
      <c r="C839" s="14">
        <v>1959</v>
      </c>
      <c r="D839" s="14"/>
      <c r="E839" s="19" t="s">
        <v>733</v>
      </c>
      <c r="F839" s="14" t="s">
        <v>1491</v>
      </c>
      <c r="G839" s="14">
        <v>1</v>
      </c>
      <c r="H839" s="27">
        <v>308</v>
      </c>
      <c r="I839" s="27">
        <v>281.1</v>
      </c>
      <c r="J839" s="27">
        <v>250.1</v>
      </c>
      <c r="K839" s="39">
        <v>13</v>
      </c>
      <c r="L839" s="14" t="s">
        <v>1321</v>
      </c>
      <c r="M839" s="27">
        <f t="shared" si="74"/>
        <v>594153.6</v>
      </c>
      <c r="N839" s="27"/>
      <c r="O839" s="27"/>
      <c r="P839" s="27"/>
      <c r="Q839" s="27">
        <v>594153.6</v>
      </c>
      <c r="R839" s="27">
        <f t="shared" si="73"/>
        <v>2113.6734258271076</v>
      </c>
      <c r="S839" s="19">
        <v>14736.15</v>
      </c>
      <c r="T839" s="14" t="s">
        <v>756</v>
      </c>
      <c r="U839" s="160"/>
    </row>
    <row r="840" spans="1:21" ht="45">
      <c r="A840" s="126">
        <v>136</v>
      </c>
      <c r="B840" s="77" t="s">
        <v>1464</v>
      </c>
      <c r="C840" s="14">
        <v>1959</v>
      </c>
      <c r="D840" s="14"/>
      <c r="E840" s="19" t="s">
        <v>733</v>
      </c>
      <c r="F840" s="14" t="s">
        <v>1491</v>
      </c>
      <c r="G840" s="14">
        <v>1</v>
      </c>
      <c r="H840" s="27">
        <v>287.9</v>
      </c>
      <c r="I840" s="27">
        <v>263.9</v>
      </c>
      <c r="J840" s="27">
        <v>191.4</v>
      </c>
      <c r="K840" s="39">
        <v>16</v>
      </c>
      <c r="L840" s="14" t="s">
        <v>63</v>
      </c>
      <c r="M840" s="27">
        <f t="shared" si="74"/>
        <v>97569.11</v>
      </c>
      <c r="N840" s="27"/>
      <c r="O840" s="27"/>
      <c r="P840" s="27"/>
      <c r="Q840" s="27">
        <v>97569.11</v>
      </c>
      <c r="R840" s="27">
        <f t="shared" si="73"/>
        <v>369.7200075786283</v>
      </c>
      <c r="S840" s="19">
        <v>14736.15</v>
      </c>
      <c r="T840" s="14" t="s">
        <v>756</v>
      </c>
      <c r="U840" s="160"/>
    </row>
    <row r="841" spans="1:21" ht="45">
      <c r="A841" s="126">
        <v>137</v>
      </c>
      <c r="B841" s="77" t="s">
        <v>125</v>
      </c>
      <c r="C841" s="14">
        <v>1974</v>
      </c>
      <c r="D841" s="14">
        <v>2013</v>
      </c>
      <c r="E841" s="19" t="s">
        <v>733</v>
      </c>
      <c r="F841" s="14" t="s">
        <v>1486</v>
      </c>
      <c r="G841" s="14">
        <v>4</v>
      </c>
      <c r="H841" s="27">
        <v>3615.9</v>
      </c>
      <c r="I841" s="27">
        <v>3353.4</v>
      </c>
      <c r="J841" s="27">
        <v>2882.3</v>
      </c>
      <c r="K841" s="39">
        <v>179</v>
      </c>
      <c r="L841" s="14" t="s">
        <v>743</v>
      </c>
      <c r="M841" s="27">
        <f t="shared" si="74"/>
        <v>1769354.44</v>
      </c>
      <c r="N841" s="27"/>
      <c r="O841" s="27"/>
      <c r="P841" s="27"/>
      <c r="Q841" s="27">
        <v>1769354.44</v>
      </c>
      <c r="R841" s="27">
        <f t="shared" si="73"/>
        <v>527.6299994035903</v>
      </c>
      <c r="S841" s="19">
        <v>14736.15</v>
      </c>
      <c r="T841" s="14" t="s">
        <v>756</v>
      </c>
      <c r="U841" s="160"/>
    </row>
    <row r="842" spans="1:21" ht="120">
      <c r="A842" s="126">
        <v>138</v>
      </c>
      <c r="B842" s="77" t="s">
        <v>77</v>
      </c>
      <c r="C842" s="14">
        <v>1967</v>
      </c>
      <c r="D842" s="14">
        <v>2015</v>
      </c>
      <c r="E842" s="19" t="s">
        <v>733</v>
      </c>
      <c r="F842" s="14" t="s">
        <v>1486</v>
      </c>
      <c r="G842" s="14">
        <v>6</v>
      </c>
      <c r="H842" s="27">
        <v>5342.7</v>
      </c>
      <c r="I842" s="27">
        <v>4892</v>
      </c>
      <c r="J842" s="27">
        <v>4469.3</v>
      </c>
      <c r="K842" s="39">
        <v>281</v>
      </c>
      <c r="L842" s="14" t="s">
        <v>300</v>
      </c>
      <c r="M842" s="27">
        <f t="shared" si="74"/>
        <v>10945040.96</v>
      </c>
      <c r="N842" s="27"/>
      <c r="O842" s="27"/>
      <c r="P842" s="27"/>
      <c r="Q842" s="27">
        <v>10945040.96</v>
      </c>
      <c r="R842" s="27">
        <f t="shared" si="73"/>
        <v>2237.334619787408</v>
      </c>
      <c r="S842" s="19">
        <v>14736.15</v>
      </c>
      <c r="T842" s="14" t="s">
        <v>756</v>
      </c>
      <c r="U842" s="160"/>
    </row>
    <row r="843" spans="1:21" ht="150">
      <c r="A843" s="126">
        <v>139</v>
      </c>
      <c r="B843" s="77" t="s">
        <v>78</v>
      </c>
      <c r="C843" s="14">
        <v>1967</v>
      </c>
      <c r="D843" s="14">
        <v>2009</v>
      </c>
      <c r="E843" s="19" t="s">
        <v>733</v>
      </c>
      <c r="F843" s="14" t="s">
        <v>1486</v>
      </c>
      <c r="G843" s="14">
        <v>8</v>
      </c>
      <c r="H843" s="27">
        <v>5718.9</v>
      </c>
      <c r="I843" s="27">
        <v>5175.1</v>
      </c>
      <c r="J843" s="27">
        <v>5175.1</v>
      </c>
      <c r="K843" s="39">
        <v>200</v>
      </c>
      <c r="L843" s="14" t="s">
        <v>301</v>
      </c>
      <c r="M843" s="27">
        <f t="shared" si="74"/>
        <v>11179278.87</v>
      </c>
      <c r="N843" s="27"/>
      <c r="O843" s="27"/>
      <c r="P843" s="27"/>
      <c r="Q843" s="27">
        <v>11179278.87</v>
      </c>
      <c r="R843" s="27">
        <f t="shared" si="73"/>
        <v>2160.2053815385207</v>
      </c>
      <c r="S843" s="19">
        <v>14736.15</v>
      </c>
      <c r="T843" s="14" t="s">
        <v>756</v>
      </c>
      <c r="U843" s="160"/>
    </row>
    <row r="844" spans="1:21" ht="45">
      <c r="A844" s="126">
        <v>140</v>
      </c>
      <c r="B844" s="77" t="s">
        <v>79</v>
      </c>
      <c r="C844" s="14">
        <v>1966</v>
      </c>
      <c r="D844" s="14">
        <v>2013</v>
      </c>
      <c r="E844" s="19" t="s">
        <v>733</v>
      </c>
      <c r="F844" s="14" t="s">
        <v>1486</v>
      </c>
      <c r="G844" s="14">
        <v>4</v>
      </c>
      <c r="H844" s="27">
        <v>4028.9</v>
      </c>
      <c r="I844" s="27">
        <v>3122</v>
      </c>
      <c r="J844" s="27">
        <v>3122</v>
      </c>
      <c r="K844" s="39">
        <v>130</v>
      </c>
      <c r="L844" s="14" t="s">
        <v>1053</v>
      </c>
      <c r="M844" s="27">
        <f t="shared" si="74"/>
        <v>5054518</v>
      </c>
      <c r="N844" s="27"/>
      <c r="O844" s="27"/>
      <c r="P844" s="27"/>
      <c r="Q844" s="27">
        <v>5054518</v>
      </c>
      <c r="R844" s="27">
        <f t="shared" si="73"/>
        <v>1619</v>
      </c>
      <c r="S844" s="19">
        <v>14736.15</v>
      </c>
      <c r="T844" s="14" t="s">
        <v>756</v>
      </c>
      <c r="U844" s="160"/>
    </row>
    <row r="845" spans="1:21" ht="105">
      <c r="A845" s="126">
        <v>141</v>
      </c>
      <c r="B845" s="77" t="s">
        <v>126</v>
      </c>
      <c r="C845" s="14">
        <v>1959</v>
      </c>
      <c r="D845" s="14">
        <v>2016</v>
      </c>
      <c r="E845" s="19" t="s">
        <v>733</v>
      </c>
      <c r="F845" s="14" t="s">
        <v>1487</v>
      </c>
      <c r="G845" s="14">
        <v>2</v>
      </c>
      <c r="H845" s="27">
        <v>1015.1</v>
      </c>
      <c r="I845" s="27">
        <v>906</v>
      </c>
      <c r="J845" s="27">
        <v>906</v>
      </c>
      <c r="K845" s="39">
        <v>33</v>
      </c>
      <c r="L845" s="14" t="s">
        <v>973</v>
      </c>
      <c r="M845" s="27">
        <f t="shared" si="74"/>
        <v>1910541</v>
      </c>
      <c r="N845" s="27"/>
      <c r="O845" s="27"/>
      <c r="P845" s="27"/>
      <c r="Q845" s="27">
        <v>1910541</v>
      </c>
      <c r="R845" s="27">
        <f t="shared" si="73"/>
        <v>2108.764900662252</v>
      </c>
      <c r="S845" s="19">
        <v>14736.15</v>
      </c>
      <c r="T845" s="14" t="s">
        <v>756</v>
      </c>
      <c r="U845" s="160"/>
    </row>
    <row r="846" spans="1:21" ht="45">
      <c r="A846" s="126">
        <v>142</v>
      </c>
      <c r="B846" s="77" t="s">
        <v>127</v>
      </c>
      <c r="C846" s="14">
        <v>1961</v>
      </c>
      <c r="D846" s="14">
        <v>2009</v>
      </c>
      <c r="E846" s="19" t="s">
        <v>733</v>
      </c>
      <c r="F846" s="14" t="s">
        <v>1491</v>
      </c>
      <c r="G846" s="14">
        <v>1</v>
      </c>
      <c r="H846" s="27">
        <v>287.6</v>
      </c>
      <c r="I846" s="27">
        <v>287.6</v>
      </c>
      <c r="J846" s="27">
        <v>248.8</v>
      </c>
      <c r="K846" s="39">
        <v>24</v>
      </c>
      <c r="L846" s="14" t="s">
        <v>743</v>
      </c>
      <c r="M846" s="27">
        <f t="shared" si="74"/>
        <v>151746.39</v>
      </c>
      <c r="N846" s="27"/>
      <c r="O846" s="27"/>
      <c r="P846" s="27"/>
      <c r="Q846" s="27">
        <v>151746.39</v>
      </c>
      <c r="R846" s="27">
        <f t="shared" si="73"/>
        <v>527.6300069541029</v>
      </c>
      <c r="S846" s="19">
        <v>14736.15</v>
      </c>
      <c r="T846" s="14" t="s">
        <v>756</v>
      </c>
      <c r="U846" s="160"/>
    </row>
    <row r="847" spans="1:21" ht="45">
      <c r="A847" s="126">
        <v>143</v>
      </c>
      <c r="B847" s="77" t="s">
        <v>128</v>
      </c>
      <c r="C847" s="14">
        <v>1966</v>
      </c>
      <c r="D847" s="14">
        <v>2015</v>
      </c>
      <c r="E847" s="19" t="s">
        <v>733</v>
      </c>
      <c r="F847" s="14" t="s">
        <v>1486</v>
      </c>
      <c r="G847" s="14">
        <v>3</v>
      </c>
      <c r="H847" s="27">
        <v>2627.6</v>
      </c>
      <c r="I847" s="27">
        <v>2402.6</v>
      </c>
      <c r="J847" s="27">
        <v>2080.1</v>
      </c>
      <c r="K847" s="39">
        <v>119</v>
      </c>
      <c r="L847" s="14" t="s">
        <v>743</v>
      </c>
      <c r="M847" s="27">
        <f t="shared" si="74"/>
        <v>1267683.84</v>
      </c>
      <c r="N847" s="27"/>
      <c r="O847" s="27"/>
      <c r="P847" s="27"/>
      <c r="Q847" s="27">
        <v>1267683.84</v>
      </c>
      <c r="R847" s="27">
        <f t="shared" si="73"/>
        <v>527.6300008324316</v>
      </c>
      <c r="S847" s="19">
        <v>14736.15</v>
      </c>
      <c r="T847" s="14" t="s">
        <v>756</v>
      </c>
      <c r="U847" s="160"/>
    </row>
    <row r="848" spans="1:21" ht="120">
      <c r="A848" s="126">
        <v>144</v>
      </c>
      <c r="B848" s="77" t="s">
        <v>80</v>
      </c>
      <c r="C848" s="14">
        <v>1972</v>
      </c>
      <c r="D848" s="14">
        <v>2016</v>
      </c>
      <c r="E848" s="14" t="s">
        <v>1326</v>
      </c>
      <c r="F848" s="14" t="s">
        <v>1486</v>
      </c>
      <c r="G848" s="14">
        <v>4</v>
      </c>
      <c r="H848" s="27">
        <v>3378.55</v>
      </c>
      <c r="I848" s="27">
        <v>3033.55</v>
      </c>
      <c r="J848" s="27">
        <v>2845.85</v>
      </c>
      <c r="K848" s="39">
        <v>166</v>
      </c>
      <c r="L848" s="14" t="s">
        <v>648</v>
      </c>
      <c r="M848" s="27">
        <f t="shared" si="74"/>
        <v>7069530.050000001</v>
      </c>
      <c r="N848" s="27"/>
      <c r="O848" s="27"/>
      <c r="P848" s="27"/>
      <c r="Q848" s="27">
        <v>7069530.050000001</v>
      </c>
      <c r="R848" s="27">
        <f t="shared" si="73"/>
        <v>2330.4478416376855</v>
      </c>
      <c r="S848" s="19">
        <v>14736.15</v>
      </c>
      <c r="T848" s="14" t="s">
        <v>756</v>
      </c>
      <c r="U848" s="160"/>
    </row>
    <row r="849" spans="1:21" ht="105">
      <c r="A849" s="126">
        <v>145</v>
      </c>
      <c r="B849" s="77" t="s">
        <v>81</v>
      </c>
      <c r="C849" s="14">
        <v>1973</v>
      </c>
      <c r="D849" s="14"/>
      <c r="E849" s="14" t="s">
        <v>1326</v>
      </c>
      <c r="F849" s="14" t="s">
        <v>1486</v>
      </c>
      <c r="G849" s="14">
        <v>4</v>
      </c>
      <c r="H849" s="27">
        <v>3387.9</v>
      </c>
      <c r="I849" s="27">
        <v>3034.9</v>
      </c>
      <c r="J849" s="27">
        <v>3034.9</v>
      </c>
      <c r="K849" s="39">
        <v>137</v>
      </c>
      <c r="L849" s="14" t="s">
        <v>279</v>
      </c>
      <c r="M849" s="27">
        <f t="shared" si="74"/>
        <v>8892651.54</v>
      </c>
      <c r="N849" s="27"/>
      <c r="O849" s="27"/>
      <c r="P849" s="27"/>
      <c r="Q849" s="27">
        <v>8892651.54</v>
      </c>
      <c r="R849" s="27">
        <f t="shared" si="73"/>
        <v>2930.1300009885</v>
      </c>
      <c r="S849" s="19">
        <v>14736.15</v>
      </c>
      <c r="T849" s="14" t="s">
        <v>756</v>
      </c>
      <c r="U849" s="160"/>
    </row>
    <row r="850" spans="1:21" ht="135">
      <c r="A850" s="126">
        <v>146</v>
      </c>
      <c r="B850" s="77" t="s">
        <v>82</v>
      </c>
      <c r="C850" s="14">
        <v>1968</v>
      </c>
      <c r="D850" s="14">
        <v>2016</v>
      </c>
      <c r="E850" s="14" t="s">
        <v>1326</v>
      </c>
      <c r="F850" s="14" t="s">
        <v>1486</v>
      </c>
      <c r="G850" s="14">
        <v>6</v>
      </c>
      <c r="H850" s="27">
        <v>5682.6</v>
      </c>
      <c r="I850" s="27">
        <v>5107.6</v>
      </c>
      <c r="J850" s="27">
        <v>4424.3</v>
      </c>
      <c r="K850" s="39">
        <v>291</v>
      </c>
      <c r="L850" s="14" t="s">
        <v>302</v>
      </c>
      <c r="M850" s="27">
        <f t="shared" si="74"/>
        <v>13524463.85</v>
      </c>
      <c r="N850" s="27"/>
      <c r="O850" s="27"/>
      <c r="P850" s="27"/>
      <c r="Q850" s="27">
        <v>13524463.85</v>
      </c>
      <c r="R850" s="27">
        <f t="shared" si="73"/>
        <v>2647.9097521340746</v>
      </c>
      <c r="S850" s="19">
        <v>14736.15</v>
      </c>
      <c r="T850" s="14" t="s">
        <v>756</v>
      </c>
      <c r="U850" s="160"/>
    </row>
    <row r="851" spans="1:21" ht="105">
      <c r="A851" s="126">
        <v>147</v>
      </c>
      <c r="B851" s="77" t="s">
        <v>129</v>
      </c>
      <c r="C851" s="14">
        <v>1982</v>
      </c>
      <c r="D851" s="14">
        <v>2008</v>
      </c>
      <c r="E851" s="19" t="s">
        <v>733</v>
      </c>
      <c r="F851" s="14" t="s">
        <v>1486</v>
      </c>
      <c r="G851" s="14">
        <v>10</v>
      </c>
      <c r="H851" s="27">
        <v>7114.7</v>
      </c>
      <c r="I851" s="27">
        <v>6369.7</v>
      </c>
      <c r="J851" s="27">
        <v>5894.1</v>
      </c>
      <c r="K851" s="39">
        <v>313</v>
      </c>
      <c r="L851" s="14" t="s">
        <v>973</v>
      </c>
      <c r="M851" s="27">
        <f t="shared" si="74"/>
        <v>16121906.299999999</v>
      </c>
      <c r="N851" s="27"/>
      <c r="O851" s="27"/>
      <c r="P851" s="27"/>
      <c r="Q851" s="27">
        <v>16121906.299999999</v>
      </c>
      <c r="R851" s="27">
        <f t="shared" si="73"/>
        <v>2531.0307078826318</v>
      </c>
      <c r="S851" s="19">
        <v>14736.15</v>
      </c>
      <c r="T851" s="14" t="s">
        <v>756</v>
      </c>
      <c r="U851" s="160"/>
    </row>
    <row r="852" spans="1:21" ht="60">
      <c r="A852" s="126">
        <v>148</v>
      </c>
      <c r="B852" s="77" t="s">
        <v>83</v>
      </c>
      <c r="C852" s="14">
        <v>1975</v>
      </c>
      <c r="D852" s="14"/>
      <c r="E852" s="14" t="s">
        <v>1326</v>
      </c>
      <c r="F852" s="14" t="s">
        <v>1486</v>
      </c>
      <c r="G852" s="14">
        <v>4</v>
      </c>
      <c r="H852" s="27">
        <v>3345.9</v>
      </c>
      <c r="I852" s="27">
        <v>3037.1</v>
      </c>
      <c r="J852" s="27">
        <v>2918.2</v>
      </c>
      <c r="K852" s="39">
        <v>134</v>
      </c>
      <c r="L852" s="14" t="s">
        <v>649</v>
      </c>
      <c r="M852" s="27">
        <f t="shared" si="74"/>
        <v>7303304.66</v>
      </c>
      <c r="N852" s="27"/>
      <c r="O852" s="27"/>
      <c r="P852" s="27"/>
      <c r="Q852" s="27">
        <v>7303304.66</v>
      </c>
      <c r="R852" s="27">
        <f t="shared" si="73"/>
        <v>2404.69680287116</v>
      </c>
      <c r="S852" s="19">
        <v>14736.15</v>
      </c>
      <c r="T852" s="14" t="s">
        <v>756</v>
      </c>
      <c r="U852" s="160"/>
    </row>
    <row r="853" spans="1:21" ht="45">
      <c r="A853" s="126">
        <v>149</v>
      </c>
      <c r="B853" s="77" t="s">
        <v>7</v>
      </c>
      <c r="C853" s="14">
        <v>1955</v>
      </c>
      <c r="D853" s="14">
        <v>2015</v>
      </c>
      <c r="E853" s="19" t="s">
        <v>733</v>
      </c>
      <c r="F853" s="14" t="s">
        <v>1491</v>
      </c>
      <c r="G853" s="14">
        <v>2</v>
      </c>
      <c r="H853" s="27">
        <v>795.78</v>
      </c>
      <c r="I853" s="27">
        <v>711.78</v>
      </c>
      <c r="J853" s="27">
        <v>711.78</v>
      </c>
      <c r="K853" s="39">
        <v>39</v>
      </c>
      <c r="L853" s="14" t="s">
        <v>63</v>
      </c>
      <c r="M853" s="27">
        <f t="shared" si="74"/>
        <v>263159.3</v>
      </c>
      <c r="N853" s="27"/>
      <c r="O853" s="27"/>
      <c r="P853" s="27"/>
      <c r="Q853" s="27">
        <v>263159.3</v>
      </c>
      <c r="R853" s="27">
        <f t="shared" si="73"/>
        <v>369.7199977521144</v>
      </c>
      <c r="S853" s="19">
        <v>14736.15</v>
      </c>
      <c r="T853" s="14" t="s">
        <v>756</v>
      </c>
      <c r="U853" s="160"/>
    </row>
    <row r="854" spans="1:21" ht="75">
      <c r="A854" s="126">
        <v>150</v>
      </c>
      <c r="B854" s="77" t="s">
        <v>9</v>
      </c>
      <c r="C854" s="14">
        <v>1984</v>
      </c>
      <c r="D854" s="14"/>
      <c r="E854" s="14" t="s">
        <v>1326</v>
      </c>
      <c r="F854" s="14" t="s">
        <v>1490</v>
      </c>
      <c r="G854" s="14">
        <v>5</v>
      </c>
      <c r="H854" s="27">
        <v>10802.47</v>
      </c>
      <c r="I854" s="27">
        <v>9599.07</v>
      </c>
      <c r="J854" s="27">
        <v>8823.17</v>
      </c>
      <c r="K854" s="39">
        <v>525</v>
      </c>
      <c r="L854" s="14" t="s">
        <v>684</v>
      </c>
      <c r="M854" s="27">
        <f t="shared" si="74"/>
        <v>9000000</v>
      </c>
      <c r="N854" s="27"/>
      <c r="O854" s="27"/>
      <c r="P854" s="27"/>
      <c r="Q854" s="27">
        <v>9000000</v>
      </c>
      <c r="R854" s="27">
        <f t="shared" si="73"/>
        <v>937.5908291115702</v>
      </c>
      <c r="S854" s="19">
        <v>14736.15</v>
      </c>
      <c r="T854" s="14" t="s">
        <v>756</v>
      </c>
      <c r="U854" s="160"/>
    </row>
    <row r="855" spans="1:21" ht="75">
      <c r="A855" s="126">
        <v>151</v>
      </c>
      <c r="B855" s="77" t="s">
        <v>10</v>
      </c>
      <c r="C855" s="14">
        <v>1983</v>
      </c>
      <c r="D855" s="14"/>
      <c r="E855" s="14" t="s">
        <v>1326</v>
      </c>
      <c r="F855" s="14" t="s">
        <v>1490</v>
      </c>
      <c r="G855" s="14">
        <v>8</v>
      </c>
      <c r="H855" s="27">
        <v>18298.84</v>
      </c>
      <c r="I855" s="27">
        <v>15834.84</v>
      </c>
      <c r="J855" s="27">
        <v>14880.94</v>
      </c>
      <c r="K855" s="39">
        <v>877</v>
      </c>
      <c r="L855" s="14" t="s">
        <v>684</v>
      </c>
      <c r="M855" s="27">
        <f t="shared" si="74"/>
        <v>14400000</v>
      </c>
      <c r="N855" s="27"/>
      <c r="O855" s="27"/>
      <c r="P855" s="27"/>
      <c r="Q855" s="27">
        <v>14400000</v>
      </c>
      <c r="R855" s="27">
        <f t="shared" si="73"/>
        <v>909.3871488439415</v>
      </c>
      <c r="S855" s="19">
        <v>14736.15</v>
      </c>
      <c r="T855" s="14" t="s">
        <v>756</v>
      </c>
      <c r="U855" s="160"/>
    </row>
    <row r="856" spans="1:21" ht="75">
      <c r="A856" s="126">
        <v>152</v>
      </c>
      <c r="B856" s="77" t="s">
        <v>8</v>
      </c>
      <c r="C856" s="14">
        <v>1983</v>
      </c>
      <c r="D856" s="14"/>
      <c r="E856" s="14" t="s">
        <v>1326</v>
      </c>
      <c r="F856" s="14" t="s">
        <v>1490</v>
      </c>
      <c r="G856" s="14">
        <v>1</v>
      </c>
      <c r="H856" s="27">
        <v>4308.6</v>
      </c>
      <c r="I856" s="27">
        <v>3632.3</v>
      </c>
      <c r="J856" s="27">
        <v>3518.7</v>
      </c>
      <c r="K856" s="39">
        <v>282</v>
      </c>
      <c r="L856" s="14" t="s">
        <v>684</v>
      </c>
      <c r="M856" s="27">
        <f t="shared" si="74"/>
        <v>1800000</v>
      </c>
      <c r="N856" s="27"/>
      <c r="O856" s="27"/>
      <c r="P856" s="27"/>
      <c r="Q856" s="27">
        <v>1800000</v>
      </c>
      <c r="R856" s="27">
        <f t="shared" si="73"/>
        <v>495.55378135065934</v>
      </c>
      <c r="S856" s="19">
        <v>14736.15</v>
      </c>
      <c r="T856" s="14" t="s">
        <v>756</v>
      </c>
      <c r="U856" s="160"/>
    </row>
    <row r="857" spans="1:21" ht="105">
      <c r="A857" s="126">
        <v>153</v>
      </c>
      <c r="B857" s="77" t="s">
        <v>11</v>
      </c>
      <c r="C857" s="14">
        <v>1983</v>
      </c>
      <c r="D857" s="14"/>
      <c r="E857" s="14" t="s">
        <v>1326</v>
      </c>
      <c r="F857" s="14" t="s">
        <v>1490</v>
      </c>
      <c r="G857" s="14">
        <v>1</v>
      </c>
      <c r="H857" s="27">
        <v>4319.1</v>
      </c>
      <c r="I857" s="27">
        <v>3642.8</v>
      </c>
      <c r="J857" s="27">
        <v>3383.3</v>
      </c>
      <c r="K857" s="39">
        <v>246</v>
      </c>
      <c r="L857" s="14" t="s">
        <v>1104</v>
      </c>
      <c r="M857" s="27">
        <f t="shared" si="74"/>
        <v>3722050.56</v>
      </c>
      <c r="N857" s="27"/>
      <c r="O857" s="27"/>
      <c r="P857" s="27"/>
      <c r="Q857" s="27">
        <v>3722050.56</v>
      </c>
      <c r="R857" s="27">
        <f t="shared" si="73"/>
        <v>1021.755396947403</v>
      </c>
      <c r="S857" s="19">
        <v>14736.15</v>
      </c>
      <c r="T857" s="14" t="s">
        <v>756</v>
      </c>
      <c r="U857" s="160"/>
    </row>
    <row r="858" spans="1:21" ht="105">
      <c r="A858" s="126">
        <v>154</v>
      </c>
      <c r="B858" s="77" t="s">
        <v>12</v>
      </c>
      <c r="C858" s="14">
        <v>1983</v>
      </c>
      <c r="D858" s="14"/>
      <c r="E858" s="14" t="s">
        <v>1326</v>
      </c>
      <c r="F858" s="14" t="s">
        <v>1490</v>
      </c>
      <c r="G858" s="14">
        <v>1</v>
      </c>
      <c r="H858" s="27">
        <v>4323.06</v>
      </c>
      <c r="I858" s="27">
        <v>3644.36</v>
      </c>
      <c r="J858" s="27">
        <v>3546.56</v>
      </c>
      <c r="K858" s="39">
        <v>168</v>
      </c>
      <c r="L858" s="14" t="s">
        <v>1104</v>
      </c>
      <c r="M858" s="27">
        <f t="shared" si="74"/>
        <v>3722873.67</v>
      </c>
      <c r="N858" s="27"/>
      <c r="O858" s="27"/>
      <c r="P858" s="27"/>
      <c r="Q858" s="27">
        <v>3722873.67</v>
      </c>
      <c r="R858" s="27">
        <f t="shared" si="73"/>
        <v>1021.5438842485374</v>
      </c>
      <c r="S858" s="19">
        <v>14736.15</v>
      </c>
      <c r="T858" s="14" t="s">
        <v>756</v>
      </c>
      <c r="U858" s="160"/>
    </row>
    <row r="859" spans="1:21" ht="75">
      <c r="A859" s="126">
        <v>155</v>
      </c>
      <c r="B859" s="77" t="s">
        <v>1176</v>
      </c>
      <c r="C859" s="14">
        <v>1983</v>
      </c>
      <c r="D859" s="14"/>
      <c r="E859" s="14" t="s">
        <v>1326</v>
      </c>
      <c r="F859" s="14" t="s">
        <v>1490</v>
      </c>
      <c r="G859" s="14">
        <v>5</v>
      </c>
      <c r="H859" s="27">
        <v>11100.8</v>
      </c>
      <c r="I859" s="27">
        <v>9881.1</v>
      </c>
      <c r="J859" s="27">
        <v>8948.4</v>
      </c>
      <c r="K859" s="39">
        <v>586</v>
      </c>
      <c r="L859" s="14" t="s">
        <v>684</v>
      </c>
      <c r="M859" s="27">
        <f t="shared" si="74"/>
        <v>9000000</v>
      </c>
      <c r="N859" s="27"/>
      <c r="O859" s="27"/>
      <c r="P859" s="27"/>
      <c r="Q859" s="27">
        <v>9000000</v>
      </c>
      <c r="R859" s="27">
        <f t="shared" si="73"/>
        <v>910.8297659167501</v>
      </c>
      <c r="S859" s="19">
        <v>14736.15</v>
      </c>
      <c r="T859" s="14" t="s">
        <v>756</v>
      </c>
      <c r="U859" s="160"/>
    </row>
    <row r="860" spans="1:21" ht="75">
      <c r="A860" s="126">
        <v>156</v>
      </c>
      <c r="B860" s="77" t="s">
        <v>1107</v>
      </c>
      <c r="C860" s="14">
        <v>1985</v>
      </c>
      <c r="D860" s="14"/>
      <c r="E860" s="14" t="s">
        <v>1326</v>
      </c>
      <c r="F860" s="14" t="s">
        <v>1490</v>
      </c>
      <c r="G860" s="14">
        <v>2</v>
      </c>
      <c r="H860" s="27">
        <v>4417.3</v>
      </c>
      <c r="I860" s="27">
        <v>3863</v>
      </c>
      <c r="J860" s="27">
        <v>3385.31</v>
      </c>
      <c r="K860" s="39">
        <v>193</v>
      </c>
      <c r="L860" s="14" t="s">
        <v>684</v>
      </c>
      <c r="M860" s="27">
        <f t="shared" si="74"/>
        <v>3600000</v>
      </c>
      <c r="N860" s="27"/>
      <c r="O860" s="27"/>
      <c r="P860" s="27"/>
      <c r="Q860" s="27">
        <v>3600000</v>
      </c>
      <c r="R860" s="27">
        <f t="shared" si="73"/>
        <v>931.9181982914833</v>
      </c>
      <c r="S860" s="19">
        <v>14736.15</v>
      </c>
      <c r="T860" s="14" t="s">
        <v>756</v>
      </c>
      <c r="U860" s="160"/>
    </row>
    <row r="861" spans="1:21" ht="75">
      <c r="A861" s="126">
        <v>157</v>
      </c>
      <c r="B861" s="77" t="s">
        <v>1108</v>
      </c>
      <c r="C861" s="14">
        <v>1985</v>
      </c>
      <c r="D861" s="14"/>
      <c r="E861" s="14" t="s">
        <v>1326</v>
      </c>
      <c r="F861" s="14" t="s">
        <v>1490</v>
      </c>
      <c r="G861" s="14">
        <v>4</v>
      </c>
      <c r="H861" s="27">
        <v>8871.4</v>
      </c>
      <c r="I861" s="27">
        <v>7762.7</v>
      </c>
      <c r="J861" s="27">
        <v>7051.3</v>
      </c>
      <c r="K861" s="39">
        <v>407</v>
      </c>
      <c r="L861" s="14" t="s">
        <v>684</v>
      </c>
      <c r="M861" s="27">
        <f t="shared" si="74"/>
        <v>7200000</v>
      </c>
      <c r="N861" s="27"/>
      <c r="O861" s="27"/>
      <c r="P861" s="27"/>
      <c r="Q861" s="27">
        <v>7200000</v>
      </c>
      <c r="R861" s="27">
        <f t="shared" si="73"/>
        <v>927.512334625839</v>
      </c>
      <c r="S861" s="19">
        <v>14736.15</v>
      </c>
      <c r="T861" s="14" t="s">
        <v>756</v>
      </c>
      <c r="U861" s="160"/>
    </row>
    <row r="862" spans="1:21" ht="75">
      <c r="A862" s="126">
        <v>158</v>
      </c>
      <c r="B862" s="77" t="s">
        <v>1109</v>
      </c>
      <c r="C862" s="14">
        <v>1984</v>
      </c>
      <c r="D862" s="14"/>
      <c r="E862" s="14" t="s">
        <v>1326</v>
      </c>
      <c r="F862" s="14" t="s">
        <v>1490</v>
      </c>
      <c r="G862" s="14">
        <v>9</v>
      </c>
      <c r="H862" s="27">
        <v>20152.59</v>
      </c>
      <c r="I862" s="27">
        <v>17711.59</v>
      </c>
      <c r="J862" s="27">
        <v>15964.27</v>
      </c>
      <c r="K862" s="39">
        <v>1009</v>
      </c>
      <c r="L862" s="14" t="s">
        <v>684</v>
      </c>
      <c r="M862" s="27">
        <f t="shared" si="74"/>
        <v>16200000</v>
      </c>
      <c r="N862" s="27"/>
      <c r="O862" s="27"/>
      <c r="P862" s="27"/>
      <c r="Q862" s="27">
        <v>16200000</v>
      </c>
      <c r="R862" s="27">
        <f t="shared" si="73"/>
        <v>914.6553189182902</v>
      </c>
      <c r="S862" s="19">
        <v>14736.15</v>
      </c>
      <c r="T862" s="14" t="s">
        <v>756</v>
      </c>
      <c r="U862" s="160"/>
    </row>
    <row r="863" spans="1:21" ht="75">
      <c r="A863" s="126">
        <v>159</v>
      </c>
      <c r="B863" s="77" t="s">
        <v>1110</v>
      </c>
      <c r="C863" s="14">
        <v>1985</v>
      </c>
      <c r="D863" s="14"/>
      <c r="E863" s="14" t="s">
        <v>1326</v>
      </c>
      <c r="F863" s="14" t="s">
        <v>1490</v>
      </c>
      <c r="G863" s="14">
        <v>3</v>
      </c>
      <c r="H863" s="27">
        <v>6556.95</v>
      </c>
      <c r="I863" s="27">
        <v>5811.45</v>
      </c>
      <c r="J863" s="27">
        <v>5564.15</v>
      </c>
      <c r="K863" s="39">
        <v>346</v>
      </c>
      <c r="L863" s="14" t="s">
        <v>684</v>
      </c>
      <c r="M863" s="27">
        <f t="shared" si="74"/>
        <v>5400000</v>
      </c>
      <c r="N863" s="27"/>
      <c r="O863" s="27"/>
      <c r="P863" s="27"/>
      <c r="Q863" s="27">
        <v>5400000</v>
      </c>
      <c r="R863" s="27">
        <f t="shared" si="73"/>
        <v>929.2001135689028</v>
      </c>
      <c r="S863" s="19">
        <v>14736.15</v>
      </c>
      <c r="T863" s="14" t="s">
        <v>756</v>
      </c>
      <c r="U863" s="160"/>
    </row>
    <row r="864" spans="1:21" ht="75">
      <c r="A864" s="126">
        <v>160</v>
      </c>
      <c r="B864" s="77" t="s">
        <v>1111</v>
      </c>
      <c r="C864" s="14">
        <v>1985</v>
      </c>
      <c r="D864" s="14"/>
      <c r="E864" s="14" t="s">
        <v>1326</v>
      </c>
      <c r="F864" s="14" t="s">
        <v>1490</v>
      </c>
      <c r="G864" s="14">
        <v>3</v>
      </c>
      <c r="H864" s="27">
        <v>6489.08</v>
      </c>
      <c r="I864" s="27">
        <v>5743.78</v>
      </c>
      <c r="J864" s="27">
        <v>5486.48</v>
      </c>
      <c r="K864" s="39">
        <v>293</v>
      </c>
      <c r="L864" s="14" t="s">
        <v>684</v>
      </c>
      <c r="M864" s="27">
        <f t="shared" si="74"/>
        <v>5400000</v>
      </c>
      <c r="N864" s="27"/>
      <c r="O864" s="27"/>
      <c r="P864" s="27"/>
      <c r="Q864" s="27">
        <v>5400000</v>
      </c>
      <c r="R864" s="27">
        <f t="shared" si="73"/>
        <v>940.1474290449844</v>
      </c>
      <c r="S864" s="19">
        <v>14736.15</v>
      </c>
      <c r="T864" s="14" t="s">
        <v>756</v>
      </c>
      <c r="U864" s="160"/>
    </row>
    <row r="865" spans="1:21" ht="75">
      <c r="A865" s="126">
        <v>161</v>
      </c>
      <c r="B865" s="77" t="s">
        <v>1112</v>
      </c>
      <c r="C865" s="14">
        <v>1960</v>
      </c>
      <c r="D865" s="14"/>
      <c r="E865" s="19" t="s">
        <v>733</v>
      </c>
      <c r="F865" s="14" t="s">
        <v>1486</v>
      </c>
      <c r="G865" s="14">
        <v>4</v>
      </c>
      <c r="H865" s="27">
        <v>6152.7</v>
      </c>
      <c r="I865" s="27">
        <v>5566.7</v>
      </c>
      <c r="J865" s="27">
        <v>5204</v>
      </c>
      <c r="K865" s="39">
        <v>130</v>
      </c>
      <c r="L865" s="14" t="s">
        <v>650</v>
      </c>
      <c r="M865" s="27">
        <f t="shared" si="74"/>
        <v>12546220.53</v>
      </c>
      <c r="N865" s="27"/>
      <c r="O865" s="27"/>
      <c r="P865" s="27"/>
      <c r="Q865" s="27">
        <v>12546220.53</v>
      </c>
      <c r="R865" s="27">
        <f t="shared" si="73"/>
        <v>2253.798575457632</v>
      </c>
      <c r="S865" s="19">
        <v>14736.15</v>
      </c>
      <c r="T865" s="14" t="s">
        <v>756</v>
      </c>
      <c r="U865" s="160"/>
    </row>
    <row r="866" spans="1:21" ht="135">
      <c r="A866" s="126">
        <v>162</v>
      </c>
      <c r="B866" s="77" t="s">
        <v>1113</v>
      </c>
      <c r="C866" s="14">
        <v>1966</v>
      </c>
      <c r="D866" s="14"/>
      <c r="E866" s="19" t="s">
        <v>733</v>
      </c>
      <c r="F866" s="14" t="s">
        <v>1486</v>
      </c>
      <c r="G866" s="14">
        <v>3</v>
      </c>
      <c r="H866" s="27">
        <v>2685.58</v>
      </c>
      <c r="I866" s="27">
        <v>2438.88</v>
      </c>
      <c r="J866" s="27">
        <v>2213.18</v>
      </c>
      <c r="K866" s="39">
        <v>165</v>
      </c>
      <c r="L866" s="14" t="s">
        <v>303</v>
      </c>
      <c r="M866" s="27">
        <f t="shared" si="74"/>
        <v>7685696.43</v>
      </c>
      <c r="N866" s="27"/>
      <c r="O866" s="27"/>
      <c r="P866" s="27"/>
      <c r="Q866" s="27">
        <v>7685696.43</v>
      </c>
      <c r="R866" s="27">
        <f t="shared" si="73"/>
        <v>3151.322094567998</v>
      </c>
      <c r="S866" s="19">
        <v>14736.15</v>
      </c>
      <c r="T866" s="14" t="s">
        <v>756</v>
      </c>
      <c r="U866" s="160"/>
    </row>
    <row r="867" spans="1:21" ht="180">
      <c r="A867" s="126">
        <v>163</v>
      </c>
      <c r="B867" s="77" t="s">
        <v>1177</v>
      </c>
      <c r="C867" s="14">
        <v>1970</v>
      </c>
      <c r="D867" s="14">
        <v>2015</v>
      </c>
      <c r="E867" s="19" t="s">
        <v>733</v>
      </c>
      <c r="F867" s="14" t="s">
        <v>1486</v>
      </c>
      <c r="G867" s="14">
        <v>4</v>
      </c>
      <c r="H867" s="27">
        <v>4511.8</v>
      </c>
      <c r="I867" s="27">
        <v>4083.7</v>
      </c>
      <c r="J867" s="27">
        <v>3787.1</v>
      </c>
      <c r="K867" s="39">
        <v>144</v>
      </c>
      <c r="L867" s="14" t="s">
        <v>304</v>
      </c>
      <c r="M867" s="27">
        <f t="shared" si="74"/>
        <v>13054355.95</v>
      </c>
      <c r="N867" s="27"/>
      <c r="O867" s="27"/>
      <c r="P867" s="27"/>
      <c r="Q867" s="27">
        <v>13054355.95</v>
      </c>
      <c r="R867" s="27">
        <f t="shared" si="73"/>
        <v>3196.6980801723926</v>
      </c>
      <c r="S867" s="19">
        <v>14736.15</v>
      </c>
      <c r="T867" s="14" t="s">
        <v>756</v>
      </c>
      <c r="U867" s="160"/>
    </row>
    <row r="868" spans="1:21" ht="105">
      <c r="A868" s="126">
        <v>164</v>
      </c>
      <c r="B868" s="77" t="s">
        <v>1178</v>
      </c>
      <c r="C868" s="14">
        <v>1969</v>
      </c>
      <c r="D868" s="14">
        <v>2016</v>
      </c>
      <c r="E868" s="19" t="s">
        <v>733</v>
      </c>
      <c r="F868" s="14" t="s">
        <v>1486</v>
      </c>
      <c r="G868" s="14">
        <v>8</v>
      </c>
      <c r="H868" s="27">
        <v>6536.4</v>
      </c>
      <c r="I868" s="27">
        <v>5944.5</v>
      </c>
      <c r="J868" s="27">
        <v>5248.6</v>
      </c>
      <c r="K868" s="39">
        <v>300</v>
      </c>
      <c r="L868" s="14" t="s">
        <v>973</v>
      </c>
      <c r="M868" s="27">
        <f t="shared" si="74"/>
        <v>10067872.5</v>
      </c>
      <c r="N868" s="27"/>
      <c r="O868" s="27"/>
      <c r="P868" s="27"/>
      <c r="Q868" s="27">
        <v>10067872.5</v>
      </c>
      <c r="R868" s="27">
        <f t="shared" si="73"/>
        <v>1693.6449659348978</v>
      </c>
      <c r="S868" s="19">
        <v>14736.15</v>
      </c>
      <c r="T868" s="14" t="s">
        <v>756</v>
      </c>
      <c r="U868" s="160"/>
    </row>
    <row r="869" spans="1:21" ht="165">
      <c r="A869" s="126">
        <v>165</v>
      </c>
      <c r="B869" s="77" t="s">
        <v>1179</v>
      </c>
      <c r="C869" s="14">
        <v>1969</v>
      </c>
      <c r="D869" s="14"/>
      <c r="E869" s="14" t="s">
        <v>1326</v>
      </c>
      <c r="F869" s="14" t="s">
        <v>1486</v>
      </c>
      <c r="G869" s="14">
        <v>3</v>
      </c>
      <c r="H869" s="27">
        <v>2866.4</v>
      </c>
      <c r="I869" s="27">
        <v>2578.4</v>
      </c>
      <c r="J869" s="27">
        <v>2097.9</v>
      </c>
      <c r="K869" s="39">
        <v>153</v>
      </c>
      <c r="L869" s="14" t="s">
        <v>305</v>
      </c>
      <c r="M869" s="27">
        <f t="shared" si="74"/>
        <v>8119288.61</v>
      </c>
      <c r="N869" s="27"/>
      <c r="O869" s="27"/>
      <c r="P869" s="27"/>
      <c r="Q869" s="27">
        <v>8119288.61</v>
      </c>
      <c r="R869" s="27">
        <f t="shared" si="73"/>
        <v>3148.9639349984486</v>
      </c>
      <c r="S869" s="19">
        <v>14736.15</v>
      </c>
      <c r="T869" s="14" t="s">
        <v>756</v>
      </c>
      <c r="U869" s="160"/>
    </row>
    <row r="870" spans="1:21" ht="45">
      <c r="A870" s="126">
        <v>166</v>
      </c>
      <c r="B870" s="77" t="s">
        <v>1180</v>
      </c>
      <c r="C870" s="14">
        <v>1969</v>
      </c>
      <c r="D870" s="14">
        <v>2015</v>
      </c>
      <c r="E870" s="19" t="s">
        <v>733</v>
      </c>
      <c r="F870" s="14" t="s">
        <v>1486</v>
      </c>
      <c r="G870" s="14">
        <v>1</v>
      </c>
      <c r="H870" s="27">
        <v>2246.98</v>
      </c>
      <c r="I870" s="27">
        <v>1967.68</v>
      </c>
      <c r="J870" s="27">
        <v>1742.71</v>
      </c>
      <c r="K870" s="39">
        <v>173</v>
      </c>
      <c r="L870" s="14" t="s">
        <v>1329</v>
      </c>
      <c r="M870" s="27">
        <f t="shared" si="74"/>
        <v>1095187.47</v>
      </c>
      <c r="N870" s="27"/>
      <c r="O870" s="27"/>
      <c r="P870" s="27"/>
      <c r="Q870" s="27">
        <v>1095187.47</v>
      </c>
      <c r="R870" s="27">
        <f t="shared" si="73"/>
        <v>556.5882003171247</v>
      </c>
      <c r="S870" s="19">
        <v>14736.15</v>
      </c>
      <c r="T870" s="14" t="s">
        <v>756</v>
      </c>
      <c r="U870" s="160"/>
    </row>
    <row r="871" spans="1:21" ht="105">
      <c r="A871" s="126">
        <v>167</v>
      </c>
      <c r="B871" s="77" t="s">
        <v>1181</v>
      </c>
      <c r="C871" s="14">
        <v>1980</v>
      </c>
      <c r="D871" s="14"/>
      <c r="E871" s="14" t="s">
        <v>1326</v>
      </c>
      <c r="F871" s="14" t="s">
        <v>1490</v>
      </c>
      <c r="G871" s="14">
        <v>10</v>
      </c>
      <c r="H871" s="27">
        <v>21729.94</v>
      </c>
      <c r="I871" s="27">
        <v>19237.94</v>
      </c>
      <c r="J871" s="27">
        <v>17399.24</v>
      </c>
      <c r="K871" s="39">
        <v>1080</v>
      </c>
      <c r="L871" s="14" t="s">
        <v>1054</v>
      </c>
      <c r="M871" s="27">
        <f t="shared" si="74"/>
        <v>56369665.13</v>
      </c>
      <c r="N871" s="27"/>
      <c r="O871" s="27"/>
      <c r="P871" s="27"/>
      <c r="Q871" s="27">
        <v>56369665.13</v>
      </c>
      <c r="R871" s="27">
        <f t="shared" si="73"/>
        <v>2930.129999885643</v>
      </c>
      <c r="S871" s="19">
        <v>14736.15</v>
      </c>
      <c r="T871" s="14" t="s">
        <v>756</v>
      </c>
      <c r="U871" s="160"/>
    </row>
    <row r="872" spans="1:21" ht="105">
      <c r="A872" s="126">
        <v>168</v>
      </c>
      <c r="B872" s="77" t="s">
        <v>1182</v>
      </c>
      <c r="C872" s="14">
        <v>1981</v>
      </c>
      <c r="D872" s="14">
        <v>2013</v>
      </c>
      <c r="E872" s="14" t="s">
        <v>1326</v>
      </c>
      <c r="F872" s="14" t="s">
        <v>1486</v>
      </c>
      <c r="G872" s="14">
        <v>5</v>
      </c>
      <c r="H872" s="27">
        <v>4280.7</v>
      </c>
      <c r="I872" s="27">
        <v>3835.7</v>
      </c>
      <c r="J872" s="27">
        <v>3582</v>
      </c>
      <c r="K872" s="39">
        <v>210</v>
      </c>
      <c r="L872" s="14" t="s">
        <v>1055</v>
      </c>
      <c r="M872" s="27">
        <f t="shared" si="74"/>
        <v>7052931.73</v>
      </c>
      <c r="N872" s="27"/>
      <c r="O872" s="27"/>
      <c r="P872" s="27"/>
      <c r="Q872" s="27">
        <v>7052931.73</v>
      </c>
      <c r="R872" s="27">
        <f t="shared" si="73"/>
        <v>1838.759999478583</v>
      </c>
      <c r="S872" s="19">
        <v>14736.15</v>
      </c>
      <c r="T872" s="14" t="s">
        <v>756</v>
      </c>
      <c r="U872" s="160"/>
    </row>
    <row r="873" spans="1:21" ht="45">
      <c r="A873" s="126">
        <v>169</v>
      </c>
      <c r="B873" s="77" t="s">
        <v>1119</v>
      </c>
      <c r="C873" s="14">
        <v>1968</v>
      </c>
      <c r="D873" s="14">
        <v>2015</v>
      </c>
      <c r="E873" s="19" t="s">
        <v>733</v>
      </c>
      <c r="F873" s="14" t="s">
        <v>1486</v>
      </c>
      <c r="G873" s="14">
        <v>4</v>
      </c>
      <c r="H873" s="27">
        <v>3386.2</v>
      </c>
      <c r="I873" s="27">
        <v>3159.2</v>
      </c>
      <c r="J873" s="27">
        <v>2848.4</v>
      </c>
      <c r="K873" s="39">
        <v>142</v>
      </c>
      <c r="L873" s="14" t="s">
        <v>743</v>
      </c>
      <c r="M873" s="27">
        <f t="shared" si="74"/>
        <v>1666888.7</v>
      </c>
      <c r="N873" s="27"/>
      <c r="O873" s="27"/>
      <c r="P873" s="27"/>
      <c r="Q873" s="27">
        <v>1666888.7</v>
      </c>
      <c r="R873" s="27">
        <f t="shared" si="73"/>
        <v>527.6300012661434</v>
      </c>
      <c r="S873" s="19">
        <v>14736.15</v>
      </c>
      <c r="T873" s="14" t="s">
        <v>756</v>
      </c>
      <c r="U873" s="160"/>
    </row>
    <row r="874" spans="1:21" ht="45">
      <c r="A874" s="126">
        <v>170</v>
      </c>
      <c r="B874" s="77" t="s">
        <v>1120</v>
      </c>
      <c r="C874" s="14">
        <v>1969</v>
      </c>
      <c r="D874" s="14">
        <v>2008</v>
      </c>
      <c r="E874" s="19" t="s">
        <v>733</v>
      </c>
      <c r="F874" s="14" t="s">
        <v>1486</v>
      </c>
      <c r="G874" s="14">
        <v>3</v>
      </c>
      <c r="H874" s="27">
        <v>2754.9</v>
      </c>
      <c r="I874" s="27">
        <v>2526.9</v>
      </c>
      <c r="J874" s="27">
        <v>2205</v>
      </c>
      <c r="K874" s="39">
        <v>151</v>
      </c>
      <c r="L874" s="14" t="s">
        <v>1329</v>
      </c>
      <c r="M874" s="27">
        <f t="shared" si="74"/>
        <v>2291771.28</v>
      </c>
      <c r="N874" s="27"/>
      <c r="O874" s="27"/>
      <c r="P874" s="27"/>
      <c r="Q874" s="27">
        <v>2291771.28</v>
      </c>
      <c r="R874" s="27">
        <f t="shared" si="73"/>
        <v>906.9497328742727</v>
      </c>
      <c r="S874" s="19">
        <v>14736.15</v>
      </c>
      <c r="T874" s="14" t="s">
        <v>756</v>
      </c>
      <c r="U874" s="160"/>
    </row>
    <row r="875" spans="1:21" ht="45">
      <c r="A875" s="126">
        <v>171</v>
      </c>
      <c r="B875" s="77" t="s">
        <v>1121</v>
      </c>
      <c r="C875" s="14">
        <v>1967</v>
      </c>
      <c r="D875" s="14">
        <v>2015</v>
      </c>
      <c r="E875" s="14" t="s">
        <v>1326</v>
      </c>
      <c r="F875" s="14" t="s">
        <v>1486</v>
      </c>
      <c r="G875" s="14">
        <v>6</v>
      </c>
      <c r="H875" s="27">
        <v>6235.4</v>
      </c>
      <c r="I875" s="27">
        <v>5713.4</v>
      </c>
      <c r="J875" s="27">
        <v>5206.07</v>
      </c>
      <c r="K875" s="39">
        <v>300</v>
      </c>
      <c r="L875" s="14" t="s">
        <v>743</v>
      </c>
      <c r="M875" s="27">
        <f t="shared" si="74"/>
        <v>3014561.24</v>
      </c>
      <c r="N875" s="27"/>
      <c r="O875" s="27"/>
      <c r="P875" s="27"/>
      <c r="Q875" s="27">
        <v>3014561.24</v>
      </c>
      <c r="R875" s="27">
        <f t="shared" si="73"/>
        <v>527.6299996499458</v>
      </c>
      <c r="S875" s="19">
        <v>14736.15</v>
      </c>
      <c r="T875" s="14" t="s">
        <v>756</v>
      </c>
      <c r="U875" s="160"/>
    </row>
    <row r="876" spans="1:21" ht="165">
      <c r="A876" s="126">
        <v>172</v>
      </c>
      <c r="B876" s="77" t="s">
        <v>1122</v>
      </c>
      <c r="C876" s="14" t="s">
        <v>952</v>
      </c>
      <c r="D876" s="14">
        <v>2015</v>
      </c>
      <c r="E876" s="14" t="s">
        <v>1326</v>
      </c>
      <c r="F876" s="14" t="s">
        <v>1486</v>
      </c>
      <c r="G876" s="14">
        <v>4</v>
      </c>
      <c r="H876" s="27">
        <v>3813</v>
      </c>
      <c r="I876" s="27">
        <v>3499.8</v>
      </c>
      <c r="J876" s="27">
        <v>3126.8</v>
      </c>
      <c r="K876" s="39">
        <v>198</v>
      </c>
      <c r="L876" s="14" t="s">
        <v>1151</v>
      </c>
      <c r="M876" s="27">
        <f t="shared" si="74"/>
        <v>9404649.92</v>
      </c>
      <c r="N876" s="27"/>
      <c r="O876" s="27"/>
      <c r="P876" s="27"/>
      <c r="Q876" s="27">
        <v>9404649.92</v>
      </c>
      <c r="R876" s="27">
        <f t="shared" si="73"/>
        <v>2687.196388365049</v>
      </c>
      <c r="S876" s="19">
        <v>14736.15</v>
      </c>
      <c r="T876" s="14" t="s">
        <v>756</v>
      </c>
      <c r="U876" s="160"/>
    </row>
    <row r="877" spans="1:21" ht="180">
      <c r="A877" s="126">
        <v>173</v>
      </c>
      <c r="B877" s="77" t="s">
        <v>1123</v>
      </c>
      <c r="C877" s="14">
        <v>1970</v>
      </c>
      <c r="D877" s="14">
        <v>2015</v>
      </c>
      <c r="E877" s="14" t="s">
        <v>1326</v>
      </c>
      <c r="F877" s="14" t="s">
        <v>1486</v>
      </c>
      <c r="G877" s="14">
        <v>4</v>
      </c>
      <c r="H877" s="27">
        <v>3868</v>
      </c>
      <c r="I877" s="27">
        <v>3512</v>
      </c>
      <c r="J877" s="27">
        <v>3180.7</v>
      </c>
      <c r="K877" s="39">
        <v>186</v>
      </c>
      <c r="L877" s="14" t="s">
        <v>280</v>
      </c>
      <c r="M877" s="27">
        <f t="shared" si="74"/>
        <v>10290616.56</v>
      </c>
      <c r="N877" s="27"/>
      <c r="O877" s="27"/>
      <c r="P877" s="27"/>
      <c r="Q877" s="27">
        <v>10290616.56</v>
      </c>
      <c r="R877" s="27">
        <f t="shared" si="73"/>
        <v>2930.13</v>
      </c>
      <c r="S877" s="19">
        <v>14736.15</v>
      </c>
      <c r="T877" s="14" t="s">
        <v>756</v>
      </c>
      <c r="U877" s="160"/>
    </row>
    <row r="878" spans="1:21" ht="165">
      <c r="A878" s="126">
        <v>174</v>
      </c>
      <c r="B878" s="77" t="s">
        <v>1124</v>
      </c>
      <c r="C878" s="14">
        <v>1968</v>
      </c>
      <c r="D878" s="14">
        <v>2015</v>
      </c>
      <c r="E878" s="14" t="s">
        <v>733</v>
      </c>
      <c r="F878" s="14" t="s">
        <v>1486</v>
      </c>
      <c r="G878" s="14">
        <v>2</v>
      </c>
      <c r="H878" s="27">
        <v>2861.77</v>
      </c>
      <c r="I878" s="27">
        <v>1948.77</v>
      </c>
      <c r="J878" s="27">
        <v>1420.11</v>
      </c>
      <c r="K878" s="39">
        <v>183</v>
      </c>
      <c r="L878" s="14" t="s">
        <v>87</v>
      </c>
      <c r="M878" s="27">
        <f t="shared" si="74"/>
        <v>6244961.95</v>
      </c>
      <c r="N878" s="27"/>
      <c r="O878" s="27"/>
      <c r="P878" s="27"/>
      <c r="Q878" s="27">
        <v>6244961.95</v>
      </c>
      <c r="R878" s="27">
        <f t="shared" si="73"/>
        <v>3204.565931331045</v>
      </c>
      <c r="S878" s="19">
        <v>14736.15</v>
      </c>
      <c r="T878" s="14" t="s">
        <v>756</v>
      </c>
      <c r="U878" s="160"/>
    </row>
    <row r="879" spans="1:21" ht="180">
      <c r="A879" s="126">
        <v>175</v>
      </c>
      <c r="B879" s="77" t="s">
        <v>1183</v>
      </c>
      <c r="C879" s="14">
        <v>1970</v>
      </c>
      <c r="D879" s="14">
        <v>2015</v>
      </c>
      <c r="E879" s="14" t="s">
        <v>1326</v>
      </c>
      <c r="F879" s="14" t="s">
        <v>1486</v>
      </c>
      <c r="G879" s="14">
        <v>7</v>
      </c>
      <c r="H879" s="27">
        <v>7001.3</v>
      </c>
      <c r="I879" s="27">
        <v>6378.3</v>
      </c>
      <c r="J879" s="27">
        <v>5555.9</v>
      </c>
      <c r="K879" s="39">
        <v>339</v>
      </c>
      <c r="L879" s="14" t="s">
        <v>281</v>
      </c>
      <c r="M879" s="27">
        <f t="shared" si="74"/>
        <v>19576702.18</v>
      </c>
      <c r="N879" s="27"/>
      <c r="O879" s="27"/>
      <c r="P879" s="27"/>
      <c r="Q879" s="27">
        <v>19576702.18</v>
      </c>
      <c r="R879" s="27">
        <f t="shared" si="73"/>
        <v>3069.266447172444</v>
      </c>
      <c r="S879" s="19">
        <v>14736.15</v>
      </c>
      <c r="T879" s="14" t="s">
        <v>756</v>
      </c>
      <c r="U879" s="160"/>
    </row>
    <row r="880" spans="1:21" ht="120">
      <c r="A880" s="126">
        <v>176</v>
      </c>
      <c r="B880" s="77" t="s">
        <v>1184</v>
      </c>
      <c r="C880" s="14">
        <v>1966</v>
      </c>
      <c r="D880" s="14">
        <v>2013</v>
      </c>
      <c r="E880" s="19" t="s">
        <v>733</v>
      </c>
      <c r="F880" s="14" t="s">
        <v>1486</v>
      </c>
      <c r="G880" s="14">
        <v>4</v>
      </c>
      <c r="H880" s="27">
        <v>3486.14</v>
      </c>
      <c r="I880" s="27">
        <v>3122.84</v>
      </c>
      <c r="J880" s="27">
        <v>2789.97</v>
      </c>
      <c r="K880" s="39">
        <v>198</v>
      </c>
      <c r="L880" s="14" t="s">
        <v>306</v>
      </c>
      <c r="M880" s="27">
        <f t="shared" si="74"/>
        <v>6654181.36</v>
      </c>
      <c r="N880" s="27"/>
      <c r="O880" s="27"/>
      <c r="P880" s="27"/>
      <c r="Q880" s="27">
        <v>6654181.36</v>
      </c>
      <c r="R880" s="27">
        <f t="shared" si="73"/>
        <v>2130.810851660668</v>
      </c>
      <c r="S880" s="19">
        <v>14736.15</v>
      </c>
      <c r="T880" s="14" t="s">
        <v>756</v>
      </c>
      <c r="U880" s="160"/>
    </row>
    <row r="881" spans="1:21" ht="75">
      <c r="A881" s="126">
        <v>177</v>
      </c>
      <c r="B881" s="77" t="s">
        <v>1185</v>
      </c>
      <c r="C881" s="14">
        <v>1985</v>
      </c>
      <c r="D881" s="14"/>
      <c r="E881" s="14" t="s">
        <v>1326</v>
      </c>
      <c r="F881" s="14" t="s">
        <v>1490</v>
      </c>
      <c r="G881" s="14">
        <v>13</v>
      </c>
      <c r="H881" s="27">
        <v>28962.3</v>
      </c>
      <c r="I881" s="27">
        <v>25323</v>
      </c>
      <c r="J881" s="27">
        <v>22158.8</v>
      </c>
      <c r="K881" s="39">
        <v>1370</v>
      </c>
      <c r="L881" s="14" t="s">
        <v>684</v>
      </c>
      <c r="M881" s="27">
        <f t="shared" si="74"/>
        <v>23400000</v>
      </c>
      <c r="N881" s="27"/>
      <c r="O881" s="27"/>
      <c r="P881" s="27"/>
      <c r="Q881" s="27">
        <v>23400000</v>
      </c>
      <c r="R881" s="27">
        <f t="shared" si="73"/>
        <v>924.0611301978439</v>
      </c>
      <c r="S881" s="19">
        <v>14736.15</v>
      </c>
      <c r="T881" s="14" t="s">
        <v>756</v>
      </c>
      <c r="U881" s="160"/>
    </row>
    <row r="882" spans="1:21" ht="75">
      <c r="A882" s="126">
        <v>178</v>
      </c>
      <c r="B882" s="77" t="s">
        <v>1186</v>
      </c>
      <c r="C882" s="14">
        <v>1985</v>
      </c>
      <c r="D882" s="14"/>
      <c r="E882" s="14" t="s">
        <v>1326</v>
      </c>
      <c r="F882" s="14" t="s">
        <v>1490</v>
      </c>
      <c r="G882" s="14">
        <v>6</v>
      </c>
      <c r="H882" s="27">
        <v>13221.1</v>
      </c>
      <c r="I882" s="27">
        <v>11568.7</v>
      </c>
      <c r="J882" s="27">
        <v>10466.1</v>
      </c>
      <c r="K882" s="39">
        <v>628</v>
      </c>
      <c r="L882" s="14" t="s">
        <v>1125</v>
      </c>
      <c r="M882" s="27">
        <f t="shared" si="74"/>
        <v>10800000</v>
      </c>
      <c r="N882" s="27"/>
      <c r="O882" s="27"/>
      <c r="P882" s="27"/>
      <c r="Q882" s="27">
        <v>10800000</v>
      </c>
      <c r="R882" s="27">
        <f t="shared" si="73"/>
        <v>933.5534675460509</v>
      </c>
      <c r="S882" s="19">
        <v>14736.15</v>
      </c>
      <c r="T882" s="14" t="s">
        <v>756</v>
      </c>
      <c r="U882" s="160"/>
    </row>
    <row r="883" spans="1:21" ht="120">
      <c r="A883" s="126">
        <v>179</v>
      </c>
      <c r="B883" s="77" t="s">
        <v>1126</v>
      </c>
      <c r="C883" s="14">
        <v>1985</v>
      </c>
      <c r="D883" s="14"/>
      <c r="E883" s="14" t="s">
        <v>733</v>
      </c>
      <c r="F883" s="14" t="s">
        <v>1127</v>
      </c>
      <c r="G883" s="14">
        <v>1</v>
      </c>
      <c r="H883" s="27">
        <v>5820</v>
      </c>
      <c r="I883" s="27">
        <v>5092</v>
      </c>
      <c r="J883" s="27">
        <v>4655.3</v>
      </c>
      <c r="K883" s="39">
        <v>190</v>
      </c>
      <c r="L883" s="14" t="s">
        <v>1507</v>
      </c>
      <c r="M883" s="27">
        <f t="shared" si="74"/>
        <v>9516122.75</v>
      </c>
      <c r="N883" s="27"/>
      <c r="O883" s="27"/>
      <c r="P883" s="27"/>
      <c r="Q883" s="27">
        <v>9516122.75</v>
      </c>
      <c r="R883" s="27">
        <f t="shared" si="73"/>
        <v>1868.837932050275</v>
      </c>
      <c r="S883" s="19">
        <v>14736.15</v>
      </c>
      <c r="T883" s="14" t="s">
        <v>756</v>
      </c>
      <c r="U883" s="160"/>
    </row>
    <row r="884" spans="1:21" ht="105">
      <c r="A884" s="126">
        <v>180</v>
      </c>
      <c r="B884" s="77" t="s">
        <v>1128</v>
      </c>
      <c r="C884" s="14">
        <v>1983</v>
      </c>
      <c r="D884" s="14"/>
      <c r="E884" s="14" t="s">
        <v>1326</v>
      </c>
      <c r="F884" s="14" t="s">
        <v>1486</v>
      </c>
      <c r="G884" s="14">
        <v>6</v>
      </c>
      <c r="H884" s="27">
        <v>5007.3</v>
      </c>
      <c r="I884" s="27">
        <v>4543</v>
      </c>
      <c r="J884" s="27">
        <v>4424</v>
      </c>
      <c r="K884" s="39">
        <v>227</v>
      </c>
      <c r="L884" s="14" t="s">
        <v>651</v>
      </c>
      <c r="M884" s="27">
        <f t="shared" si="74"/>
        <v>15220236.09</v>
      </c>
      <c r="N884" s="27"/>
      <c r="O884" s="27"/>
      <c r="P884" s="27"/>
      <c r="Q884" s="27">
        <v>15220236.09</v>
      </c>
      <c r="R884" s="27">
        <f t="shared" si="73"/>
        <v>3350.261080783623</v>
      </c>
      <c r="S884" s="19">
        <v>14736.15</v>
      </c>
      <c r="T884" s="14" t="s">
        <v>756</v>
      </c>
      <c r="U884" s="160"/>
    </row>
    <row r="885" spans="1:21" ht="60">
      <c r="A885" s="126">
        <v>181</v>
      </c>
      <c r="B885" s="77" t="s">
        <v>1129</v>
      </c>
      <c r="C885" s="14">
        <v>1983</v>
      </c>
      <c r="D885" s="14"/>
      <c r="E885" s="19" t="s">
        <v>733</v>
      </c>
      <c r="F885" s="14" t="s">
        <v>1130</v>
      </c>
      <c r="G885" s="14">
        <v>1</v>
      </c>
      <c r="H885" s="27">
        <v>5448</v>
      </c>
      <c r="I885" s="27">
        <v>4752</v>
      </c>
      <c r="J885" s="27">
        <v>4674.7</v>
      </c>
      <c r="K885" s="39">
        <v>204</v>
      </c>
      <c r="L885" s="14" t="s">
        <v>307</v>
      </c>
      <c r="M885" s="27">
        <f t="shared" si="74"/>
        <v>5799943.2</v>
      </c>
      <c r="N885" s="27"/>
      <c r="O885" s="27"/>
      <c r="P885" s="27"/>
      <c r="Q885" s="27">
        <v>5799943.2</v>
      </c>
      <c r="R885" s="27">
        <f t="shared" si="73"/>
        <v>1220.5267676767678</v>
      </c>
      <c r="S885" s="19">
        <v>14736.15</v>
      </c>
      <c r="T885" s="14" t="s">
        <v>756</v>
      </c>
      <c r="U885" s="160"/>
    </row>
    <row r="886" spans="1:21" ht="105">
      <c r="A886" s="126">
        <v>182</v>
      </c>
      <c r="B886" s="77" t="s">
        <v>1131</v>
      </c>
      <c r="C886" s="14">
        <v>1958</v>
      </c>
      <c r="D886" s="14">
        <v>2009</v>
      </c>
      <c r="E886" s="19" t="s">
        <v>733</v>
      </c>
      <c r="F886" s="14" t="s">
        <v>1485</v>
      </c>
      <c r="G886" s="14">
        <v>2</v>
      </c>
      <c r="H886" s="27">
        <v>4731</v>
      </c>
      <c r="I886" s="27">
        <v>4457</v>
      </c>
      <c r="J886" s="27">
        <v>3553.3</v>
      </c>
      <c r="K886" s="39">
        <v>70</v>
      </c>
      <c r="L886" s="14" t="s">
        <v>1047</v>
      </c>
      <c r="M886" s="27">
        <f t="shared" si="74"/>
        <v>13059589.41</v>
      </c>
      <c r="N886" s="27"/>
      <c r="O886" s="27"/>
      <c r="P886" s="27"/>
      <c r="Q886" s="27">
        <v>13059589.41</v>
      </c>
      <c r="R886" s="27">
        <f t="shared" si="73"/>
        <v>2930.13</v>
      </c>
      <c r="S886" s="19">
        <v>14736.15</v>
      </c>
      <c r="T886" s="14" t="s">
        <v>756</v>
      </c>
      <c r="U886" s="160"/>
    </row>
    <row r="887" spans="1:21" ht="45">
      <c r="A887" s="126">
        <v>183</v>
      </c>
      <c r="B887" s="77" t="s">
        <v>916</v>
      </c>
      <c r="C887" s="14">
        <v>1960</v>
      </c>
      <c r="D887" s="14">
        <v>2008</v>
      </c>
      <c r="E887" s="19" t="s">
        <v>733</v>
      </c>
      <c r="F887" s="14" t="s">
        <v>1485</v>
      </c>
      <c r="G887" s="14">
        <v>4</v>
      </c>
      <c r="H887" s="27">
        <v>2652.1</v>
      </c>
      <c r="I887" s="27">
        <v>2350.5</v>
      </c>
      <c r="J887" s="27">
        <v>2275.1</v>
      </c>
      <c r="K887" s="39">
        <v>67</v>
      </c>
      <c r="L887" s="14" t="s">
        <v>1329</v>
      </c>
      <c r="M887" s="27">
        <f t="shared" si="74"/>
        <v>2598163.1999999997</v>
      </c>
      <c r="N887" s="27"/>
      <c r="O887" s="27"/>
      <c r="P887" s="27"/>
      <c r="Q887" s="27">
        <v>2598163.1999999997</v>
      </c>
      <c r="R887" s="27">
        <f t="shared" si="73"/>
        <v>1105.3661774090617</v>
      </c>
      <c r="S887" s="19">
        <v>14736.15</v>
      </c>
      <c r="T887" s="14" t="s">
        <v>756</v>
      </c>
      <c r="U887" s="160"/>
    </row>
    <row r="888" spans="1:21" ht="45">
      <c r="A888" s="126">
        <v>184</v>
      </c>
      <c r="B888" s="77" t="s">
        <v>1132</v>
      </c>
      <c r="C888" s="14">
        <v>1968</v>
      </c>
      <c r="D888" s="14">
        <v>2009</v>
      </c>
      <c r="E888" s="19" t="s">
        <v>733</v>
      </c>
      <c r="F888" s="14" t="s">
        <v>1490</v>
      </c>
      <c r="G888" s="14">
        <v>1</v>
      </c>
      <c r="H888" s="27">
        <v>3044.2</v>
      </c>
      <c r="I888" s="27">
        <v>2741.9</v>
      </c>
      <c r="J888" s="27">
        <v>1976.1</v>
      </c>
      <c r="K888" s="39">
        <v>87</v>
      </c>
      <c r="L888" s="14" t="s">
        <v>743</v>
      </c>
      <c r="M888" s="27">
        <f t="shared" si="74"/>
        <v>1446708.7</v>
      </c>
      <c r="N888" s="27"/>
      <c r="O888" s="27"/>
      <c r="P888" s="27"/>
      <c r="Q888" s="27">
        <v>1446708.7</v>
      </c>
      <c r="R888" s="27">
        <f t="shared" si="73"/>
        <v>527.6300010941318</v>
      </c>
      <c r="S888" s="19">
        <v>14736.15</v>
      </c>
      <c r="T888" s="14" t="s">
        <v>756</v>
      </c>
      <c r="U888" s="160"/>
    </row>
    <row r="889" spans="1:21" ht="105">
      <c r="A889" s="126">
        <v>185</v>
      </c>
      <c r="B889" s="77" t="s">
        <v>1133</v>
      </c>
      <c r="C889" s="14">
        <v>1969</v>
      </c>
      <c r="D889" s="14">
        <v>2015</v>
      </c>
      <c r="E889" s="19" t="s">
        <v>733</v>
      </c>
      <c r="F889" s="14" t="s">
        <v>1486</v>
      </c>
      <c r="G889" s="14">
        <v>1</v>
      </c>
      <c r="H889" s="27">
        <v>2214.81</v>
      </c>
      <c r="I889" s="27">
        <v>1996.71</v>
      </c>
      <c r="J889" s="27">
        <v>1816.14</v>
      </c>
      <c r="K889" s="39">
        <v>195</v>
      </c>
      <c r="L889" s="14" t="s">
        <v>1048</v>
      </c>
      <c r="M889" s="27">
        <f t="shared" si="74"/>
        <v>3671470.48</v>
      </c>
      <c r="N889" s="27"/>
      <c r="O889" s="27"/>
      <c r="P889" s="27"/>
      <c r="Q889" s="27">
        <v>3671470.48</v>
      </c>
      <c r="R889" s="27">
        <f t="shared" si="73"/>
        <v>1838.7600002003294</v>
      </c>
      <c r="S889" s="19">
        <v>14736.15</v>
      </c>
      <c r="T889" s="14" t="s">
        <v>756</v>
      </c>
      <c r="U889" s="160"/>
    </row>
    <row r="890" spans="1:21" ht="45">
      <c r="A890" s="126">
        <v>186</v>
      </c>
      <c r="B890" s="77" t="s">
        <v>1134</v>
      </c>
      <c r="C890" s="14">
        <v>1970</v>
      </c>
      <c r="D890" s="14">
        <v>2015</v>
      </c>
      <c r="E890" s="14" t="s">
        <v>733</v>
      </c>
      <c r="F890" s="14" t="s">
        <v>1486</v>
      </c>
      <c r="G890" s="14">
        <v>2</v>
      </c>
      <c r="H890" s="27">
        <v>4011</v>
      </c>
      <c r="I890" s="27">
        <v>3621.2</v>
      </c>
      <c r="J890" s="27">
        <v>3232.99</v>
      </c>
      <c r="K890" s="39">
        <v>310</v>
      </c>
      <c r="L890" s="14" t="s">
        <v>743</v>
      </c>
      <c r="M890" s="27">
        <f t="shared" si="74"/>
        <v>1910653.76</v>
      </c>
      <c r="N890" s="27"/>
      <c r="O890" s="27"/>
      <c r="P890" s="27"/>
      <c r="Q890" s="27">
        <v>1910653.76</v>
      </c>
      <c r="R890" s="27">
        <f t="shared" si="73"/>
        <v>527.6300011046062</v>
      </c>
      <c r="S890" s="19">
        <v>14736.15</v>
      </c>
      <c r="T890" s="14" t="s">
        <v>756</v>
      </c>
      <c r="U890" s="160"/>
    </row>
    <row r="891" spans="1:21" ht="90">
      <c r="A891" s="126">
        <v>187</v>
      </c>
      <c r="B891" s="77" t="s">
        <v>1135</v>
      </c>
      <c r="C891" s="14">
        <v>1970</v>
      </c>
      <c r="D891" s="14">
        <v>2008</v>
      </c>
      <c r="E891" s="19" t="s">
        <v>733</v>
      </c>
      <c r="F891" s="14" t="s">
        <v>1486</v>
      </c>
      <c r="G891" s="14">
        <v>4</v>
      </c>
      <c r="H891" s="27">
        <v>3866.9</v>
      </c>
      <c r="I891" s="27">
        <v>3598.9</v>
      </c>
      <c r="J891" s="27">
        <v>3287.9</v>
      </c>
      <c r="K891" s="39">
        <v>151</v>
      </c>
      <c r="L891" s="14" t="s">
        <v>308</v>
      </c>
      <c r="M891" s="27">
        <f t="shared" si="74"/>
        <v>6348462.49</v>
      </c>
      <c r="N891" s="27"/>
      <c r="O891" s="27"/>
      <c r="P891" s="27"/>
      <c r="Q891" s="27">
        <v>6348462.49</v>
      </c>
      <c r="R891" s="27">
        <f t="shared" si="73"/>
        <v>1764.000803023146</v>
      </c>
      <c r="S891" s="19">
        <v>14736.15</v>
      </c>
      <c r="T891" s="14" t="s">
        <v>756</v>
      </c>
      <c r="U891" s="160"/>
    </row>
    <row r="892" spans="1:21" ht="45">
      <c r="A892" s="126">
        <v>188</v>
      </c>
      <c r="B892" s="77" t="s">
        <v>1136</v>
      </c>
      <c r="C892" s="14">
        <v>1967</v>
      </c>
      <c r="D892" s="14">
        <v>2009</v>
      </c>
      <c r="E892" s="14" t="s">
        <v>1326</v>
      </c>
      <c r="F892" s="14" t="s">
        <v>1486</v>
      </c>
      <c r="G892" s="14">
        <v>3</v>
      </c>
      <c r="H892" s="27">
        <v>3594.6</v>
      </c>
      <c r="I892" s="27">
        <v>3396.9</v>
      </c>
      <c r="J892" s="27">
        <v>2818.3</v>
      </c>
      <c r="K892" s="39">
        <v>150</v>
      </c>
      <c r="L892" s="14" t="s">
        <v>1329</v>
      </c>
      <c r="M892" s="27">
        <f t="shared" si="74"/>
        <v>1103652.9</v>
      </c>
      <c r="N892" s="27"/>
      <c r="O892" s="27"/>
      <c r="P892" s="27"/>
      <c r="Q892" s="27">
        <v>1103652.9</v>
      </c>
      <c r="R892" s="27">
        <f t="shared" si="73"/>
        <v>324.9000264947452</v>
      </c>
      <c r="S892" s="19">
        <v>14736.15</v>
      </c>
      <c r="T892" s="14" t="s">
        <v>667</v>
      </c>
      <c r="U892" s="192">
        <v>1103652.9</v>
      </c>
    </row>
    <row r="893" spans="1:21" ht="75">
      <c r="A893" s="126">
        <v>189</v>
      </c>
      <c r="B893" s="77" t="s">
        <v>27</v>
      </c>
      <c r="C893" s="14">
        <v>1983</v>
      </c>
      <c r="D893" s="14"/>
      <c r="E893" s="14" t="s">
        <v>1326</v>
      </c>
      <c r="F893" s="14" t="s">
        <v>1490</v>
      </c>
      <c r="G893" s="14">
        <v>6</v>
      </c>
      <c r="H893" s="27">
        <v>13148.77</v>
      </c>
      <c r="I893" s="27">
        <v>11626.77</v>
      </c>
      <c r="J893" s="27">
        <v>10598.57</v>
      </c>
      <c r="K893" s="39">
        <v>741</v>
      </c>
      <c r="L893" s="14" t="s">
        <v>684</v>
      </c>
      <c r="M893" s="27">
        <f t="shared" si="74"/>
        <v>10800000</v>
      </c>
      <c r="N893" s="27"/>
      <c r="O893" s="27"/>
      <c r="P893" s="27"/>
      <c r="Q893" s="27">
        <v>10800000</v>
      </c>
      <c r="R893" s="27">
        <f t="shared" si="73"/>
        <v>928.8908269450586</v>
      </c>
      <c r="S893" s="19">
        <v>14736.15</v>
      </c>
      <c r="T893" s="14" t="s">
        <v>756</v>
      </c>
      <c r="U893" s="160"/>
    </row>
    <row r="894" spans="1:21" ht="75">
      <c r="A894" s="126">
        <v>190</v>
      </c>
      <c r="B894" s="77" t="s">
        <v>28</v>
      </c>
      <c r="C894" s="14">
        <v>1983</v>
      </c>
      <c r="D894" s="14"/>
      <c r="E894" s="14" t="s">
        <v>1326</v>
      </c>
      <c r="F894" s="14" t="s">
        <v>1490</v>
      </c>
      <c r="G894" s="14">
        <v>6</v>
      </c>
      <c r="H894" s="27">
        <v>13185</v>
      </c>
      <c r="I894" s="27">
        <v>11552</v>
      </c>
      <c r="J894" s="27">
        <v>10362.8</v>
      </c>
      <c r="K894" s="39">
        <v>715</v>
      </c>
      <c r="L894" s="14" t="s">
        <v>684</v>
      </c>
      <c r="M894" s="27">
        <f t="shared" si="74"/>
        <v>10800000</v>
      </c>
      <c r="N894" s="27"/>
      <c r="O894" s="27"/>
      <c r="P894" s="27"/>
      <c r="Q894" s="27">
        <v>10800000</v>
      </c>
      <c r="R894" s="27">
        <f t="shared" si="73"/>
        <v>934.9030470914128</v>
      </c>
      <c r="S894" s="19">
        <v>14736.15</v>
      </c>
      <c r="T894" s="14" t="s">
        <v>756</v>
      </c>
      <c r="U894" s="160"/>
    </row>
    <row r="895" spans="1:21" ht="45">
      <c r="A895" s="126">
        <v>191</v>
      </c>
      <c r="B895" s="77" t="s">
        <v>29</v>
      </c>
      <c r="C895" s="14">
        <v>1960</v>
      </c>
      <c r="D895" s="14">
        <v>2016</v>
      </c>
      <c r="E895" s="19" t="s">
        <v>733</v>
      </c>
      <c r="F895" s="14" t="s">
        <v>1486</v>
      </c>
      <c r="G895" s="14">
        <v>6</v>
      </c>
      <c r="H895" s="27">
        <v>5825.9</v>
      </c>
      <c r="I895" s="27">
        <v>5426.1</v>
      </c>
      <c r="J895" s="27">
        <v>5267</v>
      </c>
      <c r="K895" s="39">
        <v>197</v>
      </c>
      <c r="L895" s="14" t="s">
        <v>652</v>
      </c>
      <c r="M895" s="27">
        <f t="shared" si="74"/>
        <v>6528246.37</v>
      </c>
      <c r="N895" s="27"/>
      <c r="O895" s="27"/>
      <c r="P895" s="27"/>
      <c r="Q895" s="27">
        <v>6528246.37</v>
      </c>
      <c r="R895" s="27">
        <f t="shared" si="73"/>
        <v>1203.119435690459</v>
      </c>
      <c r="S895" s="19">
        <v>14736.15</v>
      </c>
      <c r="T895" s="14" t="s">
        <v>756</v>
      </c>
      <c r="U895" s="160"/>
    </row>
    <row r="896" spans="1:21" ht="180">
      <c r="A896" s="126">
        <v>192</v>
      </c>
      <c r="B896" s="77" t="s">
        <v>30</v>
      </c>
      <c r="C896" s="14">
        <v>1982</v>
      </c>
      <c r="D896" s="14">
        <v>2011</v>
      </c>
      <c r="E896" s="19" t="s">
        <v>733</v>
      </c>
      <c r="F896" s="14" t="s">
        <v>1486</v>
      </c>
      <c r="G896" s="14">
        <v>1</v>
      </c>
      <c r="H896" s="27">
        <v>4671.54</v>
      </c>
      <c r="I896" s="27">
        <v>3784.54</v>
      </c>
      <c r="J896" s="27">
        <v>3326.01</v>
      </c>
      <c r="K896" s="39">
        <v>316</v>
      </c>
      <c r="L896" s="14" t="s">
        <v>309</v>
      </c>
      <c r="M896" s="27">
        <f t="shared" si="74"/>
        <v>11532921.19</v>
      </c>
      <c r="N896" s="27"/>
      <c r="O896" s="27"/>
      <c r="P896" s="27"/>
      <c r="Q896" s="27">
        <v>11532921.19</v>
      </c>
      <c r="R896" s="27">
        <f t="shared" si="73"/>
        <v>3047.3772743847335</v>
      </c>
      <c r="S896" s="19">
        <v>14736.15</v>
      </c>
      <c r="T896" s="14" t="s">
        <v>756</v>
      </c>
      <c r="U896" s="160"/>
    </row>
    <row r="897" spans="1:21" ht="75">
      <c r="A897" s="126">
        <v>193</v>
      </c>
      <c r="B897" s="77" t="s">
        <v>1137</v>
      </c>
      <c r="C897" s="14">
        <v>1985</v>
      </c>
      <c r="D897" s="14"/>
      <c r="E897" s="19" t="s">
        <v>733</v>
      </c>
      <c r="F897" s="14" t="s">
        <v>1490</v>
      </c>
      <c r="G897" s="14">
        <v>1</v>
      </c>
      <c r="H897" s="27">
        <v>5699.7</v>
      </c>
      <c r="I897" s="27">
        <v>4793.2</v>
      </c>
      <c r="J897" s="27">
        <v>4491.42</v>
      </c>
      <c r="K897" s="39">
        <v>346</v>
      </c>
      <c r="L897" s="14" t="s">
        <v>684</v>
      </c>
      <c r="M897" s="27">
        <f t="shared" si="74"/>
        <v>1800000</v>
      </c>
      <c r="N897" s="27"/>
      <c r="O897" s="27"/>
      <c r="P897" s="27"/>
      <c r="Q897" s="27">
        <v>1800000</v>
      </c>
      <c r="R897" s="27">
        <f t="shared" si="73"/>
        <v>375.5320036718685</v>
      </c>
      <c r="S897" s="19">
        <v>14736.15</v>
      </c>
      <c r="T897" s="14" t="s">
        <v>756</v>
      </c>
      <c r="U897" s="160"/>
    </row>
    <row r="898" spans="1:21" ht="90">
      <c r="A898" s="126">
        <v>194</v>
      </c>
      <c r="B898" s="77" t="s">
        <v>1138</v>
      </c>
      <c r="C898" s="14">
        <v>1985</v>
      </c>
      <c r="D898" s="14">
        <v>2012</v>
      </c>
      <c r="E898" s="19" t="s">
        <v>733</v>
      </c>
      <c r="F898" s="14" t="s">
        <v>1490</v>
      </c>
      <c r="G898" s="14">
        <v>1</v>
      </c>
      <c r="H898" s="27">
        <v>5742.7</v>
      </c>
      <c r="I898" s="27">
        <v>5012.8</v>
      </c>
      <c r="J898" s="27">
        <v>3956.46</v>
      </c>
      <c r="K898" s="39">
        <v>349</v>
      </c>
      <c r="L898" s="14" t="s">
        <v>310</v>
      </c>
      <c r="M898" s="27">
        <f t="shared" si="74"/>
        <v>3494659.5</v>
      </c>
      <c r="N898" s="27"/>
      <c r="O898" s="27"/>
      <c r="P898" s="27"/>
      <c r="Q898" s="27">
        <v>3494659.5</v>
      </c>
      <c r="R898" s="27">
        <f aca="true" t="shared" si="75" ref="R898:R916">M898/I898</f>
        <v>697.1472031599106</v>
      </c>
      <c r="S898" s="19">
        <v>14736.15</v>
      </c>
      <c r="T898" s="14" t="s">
        <v>756</v>
      </c>
      <c r="U898" s="160"/>
    </row>
    <row r="899" spans="1:21" ht="45">
      <c r="A899" s="126">
        <v>195</v>
      </c>
      <c r="B899" s="77" t="s">
        <v>1509</v>
      </c>
      <c r="C899" s="14">
        <v>1984</v>
      </c>
      <c r="D899" s="14">
        <v>2009</v>
      </c>
      <c r="E899" s="19" t="s">
        <v>733</v>
      </c>
      <c r="F899" s="14" t="s">
        <v>1139</v>
      </c>
      <c r="G899" s="14">
        <v>3</v>
      </c>
      <c r="H899" s="27">
        <v>10964.9</v>
      </c>
      <c r="I899" s="27">
        <v>9540.9</v>
      </c>
      <c r="J899" s="27">
        <v>6879.42</v>
      </c>
      <c r="K899" s="39">
        <v>357</v>
      </c>
      <c r="L899" s="14" t="s">
        <v>743</v>
      </c>
      <c r="M899" s="27">
        <f t="shared" si="74"/>
        <v>5034065.07</v>
      </c>
      <c r="N899" s="27"/>
      <c r="O899" s="27"/>
      <c r="P899" s="27"/>
      <c r="Q899" s="27">
        <v>5034065.07</v>
      </c>
      <c r="R899" s="27">
        <f t="shared" si="75"/>
        <v>527.6300003144358</v>
      </c>
      <c r="S899" s="19">
        <v>14736.15</v>
      </c>
      <c r="T899" s="14" t="s">
        <v>756</v>
      </c>
      <c r="U899" s="160"/>
    </row>
    <row r="900" spans="1:21" ht="180">
      <c r="A900" s="126">
        <v>196</v>
      </c>
      <c r="B900" s="77" t="s">
        <v>1140</v>
      </c>
      <c r="C900" s="14">
        <v>1985</v>
      </c>
      <c r="D900" s="14"/>
      <c r="E900" s="14" t="s">
        <v>1326</v>
      </c>
      <c r="F900" s="14" t="s">
        <v>1490</v>
      </c>
      <c r="G900" s="14">
        <v>4</v>
      </c>
      <c r="H900" s="27">
        <v>8772.8</v>
      </c>
      <c r="I900" s="27">
        <v>7725.2</v>
      </c>
      <c r="J900" s="27">
        <v>7429</v>
      </c>
      <c r="K900" s="39">
        <v>369</v>
      </c>
      <c r="L900" s="14" t="s">
        <v>311</v>
      </c>
      <c r="M900" s="27">
        <f aca="true" t="shared" si="76" ref="M900:M916">N900+O900+P900+Q900</f>
        <v>24410748.28</v>
      </c>
      <c r="N900" s="27"/>
      <c r="O900" s="27"/>
      <c r="P900" s="27"/>
      <c r="Q900" s="27">
        <v>24410748.28</v>
      </c>
      <c r="R900" s="27">
        <f t="shared" si="75"/>
        <v>3159.885605550666</v>
      </c>
      <c r="S900" s="19">
        <v>14736.15</v>
      </c>
      <c r="T900" s="14" t="s">
        <v>756</v>
      </c>
      <c r="U900" s="160"/>
    </row>
    <row r="901" spans="1:21" ht="45">
      <c r="A901" s="126">
        <v>197</v>
      </c>
      <c r="B901" s="77" t="s">
        <v>799</v>
      </c>
      <c r="C901" s="14">
        <v>1959</v>
      </c>
      <c r="D901" s="14"/>
      <c r="E901" s="19" t="s">
        <v>733</v>
      </c>
      <c r="F901" s="14" t="s">
        <v>1487</v>
      </c>
      <c r="G901" s="14">
        <v>2</v>
      </c>
      <c r="H901" s="27">
        <v>924.1</v>
      </c>
      <c r="I901" s="27">
        <v>824.5</v>
      </c>
      <c r="J901" s="27">
        <v>824.5</v>
      </c>
      <c r="K901" s="39">
        <v>20</v>
      </c>
      <c r="L901" s="14" t="s">
        <v>1321</v>
      </c>
      <c r="M901" s="27">
        <f t="shared" si="76"/>
        <v>1505524.8</v>
      </c>
      <c r="N901" s="27"/>
      <c r="O901" s="27"/>
      <c r="P901" s="27"/>
      <c r="Q901" s="27">
        <v>1505524.8</v>
      </c>
      <c r="R901" s="27">
        <f t="shared" si="75"/>
        <v>1825.9852031534265</v>
      </c>
      <c r="S901" s="19">
        <v>14736.15</v>
      </c>
      <c r="T901" s="14" t="s">
        <v>756</v>
      </c>
      <c r="U901" s="160"/>
    </row>
    <row r="902" spans="1:21" ht="150">
      <c r="A902" s="126">
        <v>198</v>
      </c>
      <c r="B902" s="77" t="s">
        <v>1141</v>
      </c>
      <c r="C902" s="14">
        <v>1970</v>
      </c>
      <c r="D902" s="14"/>
      <c r="E902" s="19" t="s">
        <v>733</v>
      </c>
      <c r="F902" s="14" t="s">
        <v>1486</v>
      </c>
      <c r="G902" s="14">
        <v>4</v>
      </c>
      <c r="H902" s="27">
        <v>2729.6</v>
      </c>
      <c r="I902" s="27">
        <v>2433.6</v>
      </c>
      <c r="J902" s="27">
        <v>1857.1</v>
      </c>
      <c r="K902" s="39">
        <v>168</v>
      </c>
      <c r="L902" s="14" t="s">
        <v>312</v>
      </c>
      <c r="M902" s="27">
        <f t="shared" si="76"/>
        <v>6404197.46</v>
      </c>
      <c r="N902" s="27"/>
      <c r="O902" s="27"/>
      <c r="P902" s="27"/>
      <c r="Q902" s="27">
        <v>6404197.46</v>
      </c>
      <c r="R902" s="27">
        <f t="shared" si="75"/>
        <v>2631.5735782380016</v>
      </c>
      <c r="S902" s="19">
        <v>14736.15</v>
      </c>
      <c r="T902" s="14" t="s">
        <v>756</v>
      </c>
      <c r="U902" s="160"/>
    </row>
    <row r="903" spans="1:21" ht="75">
      <c r="A903" s="126">
        <v>199</v>
      </c>
      <c r="B903" s="77" t="s">
        <v>1187</v>
      </c>
      <c r="C903" s="14">
        <v>1984</v>
      </c>
      <c r="D903" s="14"/>
      <c r="E903" s="14" t="s">
        <v>1326</v>
      </c>
      <c r="F903" s="14" t="s">
        <v>1490</v>
      </c>
      <c r="G903" s="14">
        <v>6</v>
      </c>
      <c r="H903" s="27">
        <v>13521.44</v>
      </c>
      <c r="I903" s="27">
        <v>11831.44</v>
      </c>
      <c r="J903" s="27">
        <v>11015.52</v>
      </c>
      <c r="K903" s="39">
        <v>633</v>
      </c>
      <c r="L903" s="14" t="s">
        <v>684</v>
      </c>
      <c r="M903" s="27">
        <f t="shared" si="76"/>
        <v>10800000</v>
      </c>
      <c r="N903" s="27"/>
      <c r="O903" s="27"/>
      <c r="P903" s="27"/>
      <c r="Q903" s="27">
        <v>10800000</v>
      </c>
      <c r="R903" s="27">
        <f t="shared" si="75"/>
        <v>912.8221078752882</v>
      </c>
      <c r="S903" s="19">
        <v>14736.15</v>
      </c>
      <c r="T903" s="14" t="s">
        <v>756</v>
      </c>
      <c r="U903" s="160"/>
    </row>
    <row r="904" spans="1:21" ht="75">
      <c r="A904" s="126">
        <v>200</v>
      </c>
      <c r="B904" s="77" t="s">
        <v>1188</v>
      </c>
      <c r="C904" s="14">
        <v>1984</v>
      </c>
      <c r="D904" s="14">
        <v>2008</v>
      </c>
      <c r="E904" s="14" t="s">
        <v>1326</v>
      </c>
      <c r="F904" s="14" t="s">
        <v>1490</v>
      </c>
      <c r="G904" s="14">
        <v>10</v>
      </c>
      <c r="H904" s="27">
        <v>22133.37</v>
      </c>
      <c r="I904" s="27">
        <v>19361.37</v>
      </c>
      <c r="J904" s="27">
        <v>17550.17</v>
      </c>
      <c r="K904" s="39">
        <v>1037</v>
      </c>
      <c r="L904" s="14" t="s">
        <v>684</v>
      </c>
      <c r="M904" s="27">
        <f t="shared" si="76"/>
        <v>18000000</v>
      </c>
      <c r="N904" s="27"/>
      <c r="O904" s="27"/>
      <c r="P904" s="27"/>
      <c r="Q904" s="27">
        <v>18000000</v>
      </c>
      <c r="R904" s="27">
        <f t="shared" si="75"/>
        <v>929.686277365703</v>
      </c>
      <c r="S904" s="19">
        <v>14736.15</v>
      </c>
      <c r="T904" s="14" t="s">
        <v>756</v>
      </c>
      <c r="U904" s="160"/>
    </row>
    <row r="905" spans="1:21" ht="105">
      <c r="A905" s="126">
        <v>201</v>
      </c>
      <c r="B905" s="77" t="s">
        <v>1189</v>
      </c>
      <c r="C905" s="14">
        <v>1983</v>
      </c>
      <c r="D905" s="14"/>
      <c r="E905" s="14" t="s">
        <v>1326</v>
      </c>
      <c r="F905" s="14" t="s">
        <v>1490</v>
      </c>
      <c r="G905" s="14">
        <v>6</v>
      </c>
      <c r="H905" s="27">
        <v>13005.15</v>
      </c>
      <c r="I905" s="27">
        <v>11384.65</v>
      </c>
      <c r="J905" s="27">
        <v>10817.35</v>
      </c>
      <c r="K905" s="39">
        <v>644</v>
      </c>
      <c r="L905" s="14" t="s">
        <v>1104</v>
      </c>
      <c r="M905" s="27">
        <f t="shared" si="76"/>
        <v>16806882.88</v>
      </c>
      <c r="N905" s="27"/>
      <c r="O905" s="27"/>
      <c r="P905" s="27"/>
      <c r="Q905" s="27">
        <v>16806882.88</v>
      </c>
      <c r="R905" s="27">
        <f t="shared" si="75"/>
        <v>1476.2757642966626</v>
      </c>
      <c r="S905" s="19">
        <v>14736.15</v>
      </c>
      <c r="T905" s="14" t="s">
        <v>756</v>
      </c>
      <c r="U905" s="160"/>
    </row>
    <row r="906" spans="1:21" ht="75">
      <c r="A906" s="126">
        <v>202</v>
      </c>
      <c r="B906" s="77" t="s">
        <v>1190</v>
      </c>
      <c r="C906" s="14">
        <v>1983</v>
      </c>
      <c r="D906" s="14">
        <v>2008</v>
      </c>
      <c r="E906" s="14" t="s">
        <v>1326</v>
      </c>
      <c r="F906" s="14" t="s">
        <v>1490</v>
      </c>
      <c r="G906" s="14">
        <v>12</v>
      </c>
      <c r="H906" s="27">
        <v>25873.54</v>
      </c>
      <c r="I906" s="27">
        <v>23047.74</v>
      </c>
      <c r="J906" s="27">
        <v>21085.54</v>
      </c>
      <c r="K906" s="39">
        <v>1283</v>
      </c>
      <c r="L906" s="14" t="s">
        <v>684</v>
      </c>
      <c r="M906" s="27">
        <f t="shared" si="76"/>
        <v>21600000</v>
      </c>
      <c r="N906" s="27"/>
      <c r="O906" s="27"/>
      <c r="P906" s="27"/>
      <c r="Q906" s="27">
        <v>21600000</v>
      </c>
      <c r="R906" s="27">
        <f t="shared" si="75"/>
        <v>937.1851643588482</v>
      </c>
      <c r="S906" s="19">
        <v>14736.15</v>
      </c>
      <c r="T906" s="14" t="s">
        <v>756</v>
      </c>
      <c r="U906" s="160"/>
    </row>
    <row r="907" spans="1:21" ht="75">
      <c r="A907" s="126">
        <v>203</v>
      </c>
      <c r="B907" s="77" t="s">
        <v>1191</v>
      </c>
      <c r="C907" s="14">
        <v>1983</v>
      </c>
      <c r="D907" s="14"/>
      <c r="E907" s="14" t="s">
        <v>1326</v>
      </c>
      <c r="F907" s="14" t="s">
        <v>1490</v>
      </c>
      <c r="G907" s="14">
        <v>8</v>
      </c>
      <c r="H907" s="27">
        <v>17568.39</v>
      </c>
      <c r="I907" s="27">
        <v>15475.39</v>
      </c>
      <c r="J907" s="27">
        <v>14881.83</v>
      </c>
      <c r="K907" s="39">
        <v>834</v>
      </c>
      <c r="L907" s="14" t="s">
        <v>684</v>
      </c>
      <c r="M907" s="27">
        <f t="shared" si="76"/>
        <v>14400000</v>
      </c>
      <c r="N907" s="27"/>
      <c r="O907" s="27"/>
      <c r="P907" s="27"/>
      <c r="Q907" s="27">
        <v>14400000</v>
      </c>
      <c r="R907" s="27">
        <f t="shared" si="75"/>
        <v>930.5096672846371</v>
      </c>
      <c r="S907" s="19">
        <v>14736.15</v>
      </c>
      <c r="T907" s="14" t="s">
        <v>756</v>
      </c>
      <c r="U907" s="160"/>
    </row>
    <row r="908" spans="1:21" ht="45">
      <c r="A908" s="126">
        <v>204</v>
      </c>
      <c r="B908" s="77" t="s">
        <v>31</v>
      </c>
      <c r="C908" s="14">
        <v>1967</v>
      </c>
      <c r="D908" s="14">
        <v>2016</v>
      </c>
      <c r="E908" s="19" t="s">
        <v>733</v>
      </c>
      <c r="F908" s="14" t="s">
        <v>1486</v>
      </c>
      <c r="G908" s="14">
        <v>3</v>
      </c>
      <c r="H908" s="27">
        <v>2706.2</v>
      </c>
      <c r="I908" s="27">
        <v>2476.2</v>
      </c>
      <c r="J908" s="27">
        <v>2127.9</v>
      </c>
      <c r="K908" s="39">
        <v>138</v>
      </c>
      <c r="L908" s="14" t="s">
        <v>1329</v>
      </c>
      <c r="M908" s="27">
        <f t="shared" si="76"/>
        <v>1963728</v>
      </c>
      <c r="N908" s="27"/>
      <c r="O908" s="27"/>
      <c r="P908" s="27"/>
      <c r="Q908" s="27">
        <v>1963728</v>
      </c>
      <c r="R908" s="27">
        <f t="shared" si="75"/>
        <v>793.0409498425007</v>
      </c>
      <c r="S908" s="19">
        <v>14736.15</v>
      </c>
      <c r="T908" s="14" t="s">
        <v>756</v>
      </c>
      <c r="U908" s="160"/>
    </row>
    <row r="909" spans="1:21" ht="75">
      <c r="A909" s="126">
        <v>205</v>
      </c>
      <c r="B909" s="77" t="s">
        <v>1192</v>
      </c>
      <c r="C909" s="14">
        <v>1985</v>
      </c>
      <c r="D909" s="14"/>
      <c r="E909" s="14" t="s">
        <v>1326</v>
      </c>
      <c r="F909" s="14" t="s">
        <v>1490</v>
      </c>
      <c r="G909" s="14">
        <v>4</v>
      </c>
      <c r="H909" s="27">
        <v>8704.7</v>
      </c>
      <c r="I909" s="27">
        <v>7840.7</v>
      </c>
      <c r="J909" s="27">
        <v>6503.7</v>
      </c>
      <c r="K909" s="39">
        <v>471</v>
      </c>
      <c r="L909" s="14" t="s">
        <v>684</v>
      </c>
      <c r="M909" s="27">
        <f t="shared" si="76"/>
        <v>7200000</v>
      </c>
      <c r="N909" s="27"/>
      <c r="O909" s="27"/>
      <c r="P909" s="27"/>
      <c r="Q909" s="27">
        <v>7200000</v>
      </c>
      <c r="R909" s="27">
        <f t="shared" si="75"/>
        <v>918.2853571747421</v>
      </c>
      <c r="S909" s="19">
        <v>14736.15</v>
      </c>
      <c r="T909" s="14" t="s">
        <v>756</v>
      </c>
      <c r="U909" s="160"/>
    </row>
    <row r="910" spans="1:21" ht="120">
      <c r="A910" s="126">
        <v>206</v>
      </c>
      <c r="B910" s="77" t="s">
        <v>1193</v>
      </c>
      <c r="C910" s="14">
        <v>1969</v>
      </c>
      <c r="D910" s="14">
        <v>2015</v>
      </c>
      <c r="E910" s="19" t="s">
        <v>733</v>
      </c>
      <c r="F910" s="14" t="s">
        <v>1486</v>
      </c>
      <c r="G910" s="14">
        <v>3</v>
      </c>
      <c r="H910" s="27">
        <v>3742.78</v>
      </c>
      <c r="I910" s="27">
        <v>3515.78</v>
      </c>
      <c r="J910" s="27">
        <v>3356.92</v>
      </c>
      <c r="K910" s="39">
        <v>259</v>
      </c>
      <c r="L910" s="14" t="s">
        <v>850</v>
      </c>
      <c r="M910" s="27">
        <f t="shared" si="76"/>
        <v>7435629</v>
      </c>
      <c r="N910" s="27"/>
      <c r="O910" s="27"/>
      <c r="P910" s="27"/>
      <c r="Q910" s="27">
        <v>7435629</v>
      </c>
      <c r="R910" s="27">
        <f t="shared" si="75"/>
        <v>2114.9301150811484</v>
      </c>
      <c r="S910" s="19">
        <v>14736.15</v>
      </c>
      <c r="T910" s="14" t="s">
        <v>756</v>
      </c>
      <c r="U910" s="160"/>
    </row>
    <row r="911" spans="1:21" ht="45">
      <c r="A911" s="126">
        <v>207</v>
      </c>
      <c r="B911" s="77" t="s">
        <v>32</v>
      </c>
      <c r="C911" s="14">
        <v>1960</v>
      </c>
      <c r="D911" s="14"/>
      <c r="E911" s="19" t="s">
        <v>733</v>
      </c>
      <c r="F911" s="14" t="s">
        <v>1491</v>
      </c>
      <c r="G911" s="14">
        <v>1</v>
      </c>
      <c r="H911" s="27">
        <v>310.6</v>
      </c>
      <c r="I911" s="27">
        <v>286.6</v>
      </c>
      <c r="J911" s="27">
        <v>286.6</v>
      </c>
      <c r="K911" s="39">
        <v>17</v>
      </c>
      <c r="L911" s="14" t="s">
        <v>1329</v>
      </c>
      <c r="M911" s="27">
        <f t="shared" si="76"/>
        <v>594153.6</v>
      </c>
      <c r="N911" s="27"/>
      <c r="O911" s="27"/>
      <c r="P911" s="27"/>
      <c r="Q911" s="27">
        <v>594153.6</v>
      </c>
      <c r="R911" s="27">
        <f t="shared" si="75"/>
        <v>2073.1109560362875</v>
      </c>
      <c r="S911" s="19">
        <v>14736.15</v>
      </c>
      <c r="T911" s="14" t="s">
        <v>756</v>
      </c>
      <c r="U911" s="160"/>
    </row>
    <row r="912" spans="1:21" ht="45">
      <c r="A912" s="126">
        <v>208</v>
      </c>
      <c r="B912" s="77" t="s">
        <v>33</v>
      </c>
      <c r="C912" s="14">
        <v>1959</v>
      </c>
      <c r="D912" s="14"/>
      <c r="E912" s="19" t="s">
        <v>733</v>
      </c>
      <c r="F912" s="14" t="s">
        <v>1491</v>
      </c>
      <c r="G912" s="14">
        <v>1</v>
      </c>
      <c r="H912" s="27">
        <v>321.9</v>
      </c>
      <c r="I912" s="27">
        <v>288.3</v>
      </c>
      <c r="J912" s="27">
        <v>254.7</v>
      </c>
      <c r="K912" s="39">
        <v>16</v>
      </c>
      <c r="L912" s="14" t="s">
        <v>1329</v>
      </c>
      <c r="M912" s="27">
        <f t="shared" si="76"/>
        <v>594153.6</v>
      </c>
      <c r="N912" s="27"/>
      <c r="O912" s="27"/>
      <c r="P912" s="27"/>
      <c r="Q912" s="27">
        <v>594153.6</v>
      </c>
      <c r="R912" s="27">
        <f t="shared" si="75"/>
        <v>2060.88657648283</v>
      </c>
      <c r="S912" s="19">
        <v>14736.15</v>
      </c>
      <c r="T912" s="14" t="s">
        <v>756</v>
      </c>
      <c r="U912" s="160"/>
    </row>
    <row r="913" spans="1:21" ht="75">
      <c r="A913" s="126">
        <v>209</v>
      </c>
      <c r="B913" s="77" t="s">
        <v>34</v>
      </c>
      <c r="C913" s="14">
        <v>1984</v>
      </c>
      <c r="D913" s="14"/>
      <c r="E913" s="19" t="s">
        <v>733</v>
      </c>
      <c r="F913" s="14" t="s">
        <v>1490</v>
      </c>
      <c r="G913" s="14">
        <v>1</v>
      </c>
      <c r="H913" s="27">
        <v>2838.6</v>
      </c>
      <c r="I913" s="27">
        <v>2493.5</v>
      </c>
      <c r="J913" s="27">
        <v>2384.7</v>
      </c>
      <c r="K913" s="39">
        <v>111</v>
      </c>
      <c r="L913" s="14" t="s">
        <v>1125</v>
      </c>
      <c r="M913" s="27">
        <f t="shared" si="76"/>
        <v>3115645.4</v>
      </c>
      <c r="N913" s="27"/>
      <c r="O913" s="27"/>
      <c r="P913" s="27"/>
      <c r="Q913" s="27">
        <v>3115645.4</v>
      </c>
      <c r="R913" s="27">
        <f t="shared" si="75"/>
        <v>1249.5068778824943</v>
      </c>
      <c r="S913" s="19">
        <v>14736.15</v>
      </c>
      <c r="T913" s="14" t="s">
        <v>756</v>
      </c>
      <c r="U913" s="160"/>
    </row>
    <row r="914" spans="1:21" ht="135">
      <c r="A914" s="126">
        <v>210</v>
      </c>
      <c r="B914" s="77" t="s">
        <v>1194</v>
      </c>
      <c r="C914" s="14">
        <v>1974</v>
      </c>
      <c r="D914" s="14"/>
      <c r="E914" s="14" t="s">
        <v>1326</v>
      </c>
      <c r="F914" s="14" t="s">
        <v>1486</v>
      </c>
      <c r="G914" s="14">
        <v>10</v>
      </c>
      <c r="H914" s="27">
        <v>8398.84</v>
      </c>
      <c r="I914" s="27">
        <v>7508.84</v>
      </c>
      <c r="J914" s="27">
        <v>7130.94</v>
      </c>
      <c r="K914" s="39">
        <v>379</v>
      </c>
      <c r="L914" s="14" t="s">
        <v>851</v>
      </c>
      <c r="M914" s="27">
        <f t="shared" si="76"/>
        <v>21113504.53</v>
      </c>
      <c r="N914" s="27"/>
      <c r="O914" s="27"/>
      <c r="P914" s="27"/>
      <c r="Q914" s="27">
        <v>21113504.53</v>
      </c>
      <c r="R914" s="27">
        <f t="shared" si="75"/>
        <v>2811.8197391341405</v>
      </c>
      <c r="S914" s="19">
        <v>14736.15</v>
      </c>
      <c r="T914" s="14" t="s">
        <v>756</v>
      </c>
      <c r="U914" s="160"/>
    </row>
    <row r="915" spans="1:21" ht="105">
      <c r="A915" s="126">
        <v>211</v>
      </c>
      <c r="B915" s="77" t="s">
        <v>1149</v>
      </c>
      <c r="C915" s="14">
        <v>1960</v>
      </c>
      <c r="D915" s="14"/>
      <c r="E915" s="19" t="s">
        <v>733</v>
      </c>
      <c r="F915" s="14" t="s">
        <v>1486</v>
      </c>
      <c r="G915" s="14">
        <v>4</v>
      </c>
      <c r="H915" s="27">
        <v>5934</v>
      </c>
      <c r="I915" s="27">
        <v>5305.2</v>
      </c>
      <c r="J915" s="27">
        <v>5305.2</v>
      </c>
      <c r="K915" s="39">
        <v>151</v>
      </c>
      <c r="L915" s="14" t="s">
        <v>973</v>
      </c>
      <c r="M915" s="27">
        <f t="shared" si="76"/>
        <v>9032845.799999999</v>
      </c>
      <c r="N915" s="27"/>
      <c r="O915" s="27"/>
      <c r="P915" s="27"/>
      <c r="Q915" s="27">
        <v>9032845.799999999</v>
      </c>
      <c r="R915" s="27">
        <f t="shared" si="75"/>
        <v>1702.64001357159</v>
      </c>
      <c r="S915" s="19">
        <v>14736.15</v>
      </c>
      <c r="T915" s="14" t="s">
        <v>756</v>
      </c>
      <c r="U915" s="160"/>
    </row>
    <row r="916" spans="1:21" ht="45">
      <c r="A916" s="126">
        <v>212</v>
      </c>
      <c r="B916" s="77" t="s">
        <v>849</v>
      </c>
      <c r="C916" s="14">
        <v>1975</v>
      </c>
      <c r="D916" s="14">
        <v>2016</v>
      </c>
      <c r="E916" s="14" t="s">
        <v>1326</v>
      </c>
      <c r="F916" s="14" t="s">
        <v>1486</v>
      </c>
      <c r="G916" s="14">
        <v>6</v>
      </c>
      <c r="H916" s="27">
        <v>5060.8</v>
      </c>
      <c r="I916" s="27">
        <v>4559.8</v>
      </c>
      <c r="J916" s="27">
        <v>4342.8</v>
      </c>
      <c r="K916" s="39">
        <v>217</v>
      </c>
      <c r="L916" s="14" t="s">
        <v>1481</v>
      </c>
      <c r="M916" s="27">
        <f t="shared" si="76"/>
        <v>7382316.2</v>
      </c>
      <c r="N916" s="27"/>
      <c r="O916" s="27"/>
      <c r="P916" s="27"/>
      <c r="Q916" s="27">
        <v>7382316.2</v>
      </c>
      <c r="R916" s="27">
        <f t="shared" si="75"/>
        <v>1619</v>
      </c>
      <c r="S916" s="19">
        <v>14736.15</v>
      </c>
      <c r="T916" s="14" t="s">
        <v>756</v>
      </c>
      <c r="U916" s="160"/>
    </row>
    <row r="917" spans="1:21" ht="15">
      <c r="A917" s="126"/>
      <c r="B917" s="159" t="s">
        <v>1159</v>
      </c>
      <c r="C917" s="38"/>
      <c r="D917" s="38"/>
      <c r="E917" s="19"/>
      <c r="F917" s="38"/>
      <c r="G917" s="38"/>
      <c r="H917" s="28">
        <f>SUM(H834:H916)</f>
        <v>525957.26</v>
      </c>
      <c r="I917" s="28">
        <f aca="true" t="shared" si="77" ref="I917:Q917">SUM(I834:I916)</f>
        <v>465725.16000000015</v>
      </c>
      <c r="J917" s="28">
        <f t="shared" si="77"/>
        <v>424046.76999999984</v>
      </c>
      <c r="K917" s="233">
        <f t="shared" si="77"/>
        <v>24897</v>
      </c>
      <c r="L917" s="28"/>
      <c r="M917" s="28">
        <f t="shared" si="77"/>
        <v>680286269.66</v>
      </c>
      <c r="N917" s="28"/>
      <c r="O917" s="28"/>
      <c r="P917" s="28"/>
      <c r="Q917" s="28">
        <f t="shared" si="77"/>
        <v>680286269.66</v>
      </c>
      <c r="R917" s="28">
        <f>M917/I917</f>
        <v>1460.7032818669272</v>
      </c>
      <c r="S917" s="28"/>
      <c r="T917" s="28"/>
      <c r="U917" s="160"/>
    </row>
    <row r="918" spans="1:21" ht="15">
      <c r="A918" s="126"/>
      <c r="B918" s="38"/>
      <c r="C918" s="38"/>
      <c r="D918" s="38"/>
      <c r="E918" s="19"/>
      <c r="F918" s="38"/>
      <c r="G918" s="38"/>
      <c r="H918" s="115"/>
      <c r="I918" s="115"/>
      <c r="J918" s="115"/>
      <c r="K918" s="227"/>
      <c r="L918" s="38"/>
      <c r="M918" s="38"/>
      <c r="N918" s="38"/>
      <c r="O918" s="38"/>
      <c r="P918" s="38"/>
      <c r="Q918" s="38"/>
      <c r="R918" s="28"/>
      <c r="S918" s="38"/>
      <c r="T918" s="38"/>
      <c r="U918" s="160"/>
    </row>
    <row r="919" spans="1:21" ht="15.75">
      <c r="A919" s="126"/>
      <c r="B919" s="165" t="s">
        <v>636</v>
      </c>
      <c r="C919" s="38"/>
      <c r="D919" s="38"/>
      <c r="E919" s="19"/>
      <c r="F919" s="38"/>
      <c r="G919" s="38"/>
      <c r="H919" s="28">
        <f>H660+H664+H670+H674+H678+H687+H692+H697+H700+H705+H714+H719+H723+H742+H763+H766+H774+H778+H781+H786+H807+H825+H832+H917</f>
        <v>749638.1</v>
      </c>
      <c r="I919" s="28">
        <f>I660+I664+I670+I674+I678+I687+I692+I697+I700+I705+I714+I719+I723+I742+I763+I766+I774+I778+I781+I786+I807+I825+I832+I917</f>
        <v>683703.9200000002</v>
      </c>
      <c r="J919" s="28">
        <f>J660+J664+J670+J674+J678+J687+J692+J697+J700+J705+J714+J719+J723+J742+J763+J766+J774+J778+J781+J786+J807+J825+J832+J917</f>
        <v>619587.6599999998</v>
      </c>
      <c r="K919" s="233">
        <f>K660+K664+K670+K674+K678+K687+K692+K697+K700+K705+K714+K719+K723+K742+K763+K766+K774+K778+K781+K786+K807+K825+K832+K917</f>
        <v>35289</v>
      </c>
      <c r="L919" s="28"/>
      <c r="M919" s="28">
        <f>M660+M664+M670+M674+M678+M687+M692+M697+M700+M705+M714+M719+M723+M742+M763+M766+M774+M778+M781+M786+M807+M825+M832+M917</f>
        <v>1024184657.02</v>
      </c>
      <c r="N919" s="28"/>
      <c r="O919" s="28"/>
      <c r="P919" s="28"/>
      <c r="Q919" s="28">
        <f>Q660+Q664+Q670+Q674+Q678+Q687+Q692+Q697+Q700+Q705+Q714+Q719+Q723+Q742+Q763+Q766+Q774+Q778+Q781+Q786+Q807+Q825+Q832+Q917</f>
        <v>1024184657.02</v>
      </c>
      <c r="R919" s="28">
        <f>M919/I919</f>
        <v>1497.994419894506</v>
      </c>
      <c r="S919" s="38"/>
      <c r="T919" s="38"/>
      <c r="U919" s="160"/>
    </row>
    <row r="920" spans="1:21" ht="15">
      <c r="A920" s="189"/>
      <c r="B920" s="89"/>
      <c r="C920" s="89"/>
      <c r="D920" s="89"/>
      <c r="E920" s="90"/>
      <c r="F920" s="89"/>
      <c r="G920" s="89"/>
      <c r="H920" s="91"/>
      <c r="I920" s="91"/>
      <c r="J920" s="91"/>
      <c r="K920" s="234"/>
      <c r="L920" s="89"/>
      <c r="M920" s="91"/>
      <c r="N920" s="91"/>
      <c r="O920" s="91"/>
      <c r="P920" s="91"/>
      <c r="Q920" s="91"/>
      <c r="R920" s="92"/>
      <c r="S920" s="92"/>
      <c r="T920" s="89"/>
      <c r="U920" s="160"/>
    </row>
    <row r="921" spans="1:21" ht="31.5">
      <c r="A921" s="193"/>
      <c r="B921" s="165" t="s">
        <v>544</v>
      </c>
      <c r="C921" s="194"/>
      <c r="D921" s="194"/>
      <c r="E921" s="195"/>
      <c r="F921" s="194"/>
      <c r="G921" s="194"/>
      <c r="H921" s="28">
        <f>H398+H656+H919</f>
        <v>1932245.534</v>
      </c>
      <c r="I921" s="28">
        <f>I398+I656+I919</f>
        <v>1761295.45</v>
      </c>
      <c r="J921" s="28">
        <f>J398+J656+J919</f>
        <v>1526395.4699999997</v>
      </c>
      <c r="K921" s="233">
        <f>K398+K656+K919</f>
        <v>89225</v>
      </c>
      <c r="L921" s="29"/>
      <c r="M921" s="28">
        <f>M398+M656+M919</f>
        <v>2800099569.89</v>
      </c>
      <c r="N921" s="28"/>
      <c r="O921" s="28"/>
      <c r="P921" s="28">
        <f>P398+P656+P919</f>
        <v>2827419</v>
      </c>
      <c r="Q921" s="28">
        <f>Q398+Q656+Q919</f>
        <v>2797272150.89</v>
      </c>
      <c r="R921" s="28">
        <f>M921/I921</f>
        <v>1589.795493930334</v>
      </c>
      <c r="S921" s="28">
        <v>14736.15</v>
      </c>
      <c r="T921" s="194"/>
      <c r="U921" s="160"/>
    </row>
    <row r="922" spans="1:21" ht="45" customHeight="1">
      <c r="A922" s="271" t="s">
        <v>134</v>
      </c>
      <c r="B922" s="271"/>
      <c r="C922" s="271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1"/>
      <c r="P922" s="271"/>
      <c r="Q922" s="271"/>
      <c r="R922" s="271"/>
      <c r="S922" s="271"/>
      <c r="T922" s="271"/>
      <c r="U922" s="271"/>
    </row>
  </sheetData>
  <sheetProtection/>
  <mergeCells count="103">
    <mergeCell ref="K22:K24"/>
    <mergeCell ref="C22:D22"/>
    <mergeCell ref="A62:U62"/>
    <mergeCell ref="A28:U28"/>
    <mergeCell ref="A22:A24"/>
    <mergeCell ref="A49:U49"/>
    <mergeCell ref="F22:F24"/>
    <mergeCell ref="R22:R24"/>
    <mergeCell ref="M22:Q22"/>
    <mergeCell ref="C23:C24"/>
    <mergeCell ref="M23:M24"/>
    <mergeCell ref="O23:P23"/>
    <mergeCell ref="Q11:U19"/>
    <mergeCell ref="L22:L24"/>
    <mergeCell ref="I23:I24"/>
    <mergeCell ref="T22:T24"/>
    <mergeCell ref="S22:S24"/>
    <mergeCell ref="B21:T21"/>
    <mergeCell ref="A20:T20"/>
    <mergeCell ref="B22:B24"/>
    <mergeCell ref="D23:D24"/>
    <mergeCell ref="A171:U171"/>
    <mergeCell ref="A32:U32"/>
    <mergeCell ref="E22:E24"/>
    <mergeCell ref="I22:J22"/>
    <mergeCell ref="Q23:Q24"/>
    <mergeCell ref="G22:G24"/>
    <mergeCell ref="H22:H24"/>
    <mergeCell ref="J23:J24"/>
    <mergeCell ref="U22:U24"/>
    <mergeCell ref="N23:N24"/>
    <mergeCell ref="A167:U167"/>
    <mergeCell ref="A79:U79"/>
    <mergeCell ref="A112:U112"/>
    <mergeCell ref="A88:U88"/>
    <mergeCell ref="A125:U125"/>
    <mergeCell ref="A98:U98"/>
    <mergeCell ref="A151:U151"/>
    <mergeCell ref="A27:U27"/>
    <mergeCell ref="A66:U66"/>
    <mergeCell ref="A74:U74"/>
    <mergeCell ref="A157:U157"/>
    <mergeCell ref="A154:U154"/>
    <mergeCell ref="A44:U44"/>
    <mergeCell ref="A53:U53"/>
    <mergeCell ref="A103:U103"/>
    <mergeCell ref="A177:U177"/>
    <mergeCell ref="A416:U416"/>
    <mergeCell ref="A435:U435"/>
    <mergeCell ref="A426:U426"/>
    <mergeCell ref="A222:U222"/>
    <mergeCell ref="A250:U250"/>
    <mergeCell ref="A400:U400"/>
    <mergeCell ref="A261:U261"/>
    <mergeCell ref="A405:U405"/>
    <mergeCell ref="A190:U190"/>
    <mergeCell ref="A552:U552"/>
    <mergeCell ref="A567:U567"/>
    <mergeCell ref="A576:U576"/>
    <mergeCell ref="A421:U421"/>
    <mergeCell ref="A519:U519"/>
    <mergeCell ref="A439:U439"/>
    <mergeCell ref="A444:U444"/>
    <mergeCell ref="A516:U516"/>
    <mergeCell ref="A498:U498"/>
    <mergeCell ref="A468:U468"/>
    <mergeCell ref="A399:U399"/>
    <mergeCell ref="A448:U448"/>
    <mergeCell ref="A487:U487"/>
    <mergeCell ref="A501:U501"/>
    <mergeCell ref="A456:U456"/>
    <mergeCell ref="A409:U409"/>
    <mergeCell ref="A463:U463"/>
    <mergeCell ref="A473:U473"/>
    <mergeCell ref="A513:U513"/>
    <mergeCell ref="A525:U525"/>
    <mergeCell ref="A826:U826"/>
    <mergeCell ref="A693:U693"/>
    <mergeCell ref="A698:U698"/>
    <mergeCell ref="A787:U787"/>
    <mergeCell ref="A808:U808"/>
    <mergeCell ref="A724:U724"/>
    <mergeCell ref="A743:U743"/>
    <mergeCell ref="A665:U665"/>
    <mergeCell ref="A661:U661"/>
    <mergeCell ref="A833:U833"/>
    <mergeCell ref="A657:U657"/>
    <mergeCell ref="A658:U658"/>
    <mergeCell ref="A767:U767"/>
    <mergeCell ref="A775:U775"/>
    <mergeCell ref="A671:U671"/>
    <mergeCell ref="A675:U675"/>
    <mergeCell ref="A679:U679"/>
    <mergeCell ref="A922:U922"/>
    <mergeCell ref="Q1:U9"/>
    <mergeCell ref="A688:U688"/>
    <mergeCell ref="A779:U779"/>
    <mergeCell ref="A782:U782"/>
    <mergeCell ref="A764:U764"/>
    <mergeCell ref="A720:U720"/>
    <mergeCell ref="A701:U701"/>
    <mergeCell ref="A706:U706"/>
    <mergeCell ref="A715:U715"/>
  </mergeCells>
  <conditionalFormatting sqref="S29:S30 S99:S101 S251:T259 S152 S666:S669 S474:S485 S410:S414 S417:S419 S422:S424 S436:S437 S440:S442 S445:S446 S449:S454 S488:S496 S514 S517 S520:S523 S568:S574 S809:T824 S662:S663 S672:S673 S689:S690 S694:S696 S699 S702:S704 S716:S718 S721:S722 S776:S777 S780 S768:S773 S744:S762 S827:T831 S427:S433 S158:S161 S165 S553:S565 S457:S461 S707:S713 S765 S526:S550 S788:S806 S783:S785 S725:S741 S659 S499 S502:S512 S155 S680:S686 S676:S677 S33:S42 S45:S47 S50:S51 S54:S60 S63:S64 S67:S72 S80:S86 S89:S96 S104:S110 S113:S123 S126:S149 S168:S169 S172:S175 S178:S188 S191:T220 S223:T248">
    <cfRule type="cellIs" priority="240" dxfId="0" operator="equal" stopIfTrue="1">
      <formula>$B$24</formula>
    </cfRule>
  </conditionalFormatting>
  <conditionalFormatting sqref="M420 Q420 R422:R425 M674 Q674 R45:R48 R417:R419 R672:R673 S401:S403 S406:S407 R676:R678 R51:R52 S262:S395">
    <cfRule type="cellIs" priority="238" dxfId="0" operator="equal">
      <formula>$B$25</formula>
    </cfRule>
  </conditionalFormatting>
  <conditionalFormatting sqref="S162:S164">
    <cfRule type="cellIs" priority="8" dxfId="0" operator="equal" stopIfTrue="1">
      <formula>$B$11</formula>
    </cfRule>
  </conditionalFormatting>
  <printOptions/>
  <pageMargins left="0.35433070866141736" right="0.18" top="0.984251968503937" bottom="0.7874015748031497" header="0.5118110236220472" footer="0.5118110236220472"/>
  <pageSetup horizontalDpi="600" verticalDpi="600" orientation="landscape" paperSize="9" scale="51" r:id="rId1"/>
  <headerFooter alignWithMargins="0">
    <oddHeader>&amp;C&amp;"Times New Roman,обычный"&amp;12&amp;P</oddHeader>
  </headerFooter>
  <rowBreaks count="8" manualBreakCount="8">
    <brk id="97" max="20" man="1"/>
    <brk id="221" max="20" man="1"/>
    <brk id="438" max="20" man="1"/>
    <brk id="462" max="20" man="1"/>
    <brk id="500" max="20" man="1"/>
    <brk id="524" max="20" man="1"/>
    <brk id="719" max="20" man="1"/>
    <brk id="830" max="20" man="1"/>
  </rowBreaks>
  <ignoredErrors>
    <ignoredError sqref="H687:I687 K6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Q921"/>
  <sheetViews>
    <sheetView view="pageBreakPreview" zoomScaleSheetLayoutView="100" workbookViewId="0" topLeftCell="A1">
      <selection activeCell="M3" sqref="M3:Q8"/>
    </sheetView>
  </sheetViews>
  <sheetFormatPr defaultColWidth="9.00390625" defaultRowHeight="12.75"/>
  <cols>
    <col min="1" max="1" width="5.00390625" style="12" customWidth="1"/>
    <col min="2" max="2" width="23.125" style="11" customWidth="1"/>
    <col min="3" max="3" width="15.625" style="11" customWidth="1"/>
    <col min="4" max="4" width="16.25390625" style="11" customWidth="1"/>
    <col min="5" max="5" width="15.375" style="11" bestFit="1" customWidth="1"/>
    <col min="6" max="6" width="15.125" style="11" customWidth="1"/>
    <col min="7" max="7" width="13.625" style="11" customWidth="1"/>
    <col min="8" max="8" width="15.00390625" style="11" customWidth="1"/>
    <col min="9" max="9" width="14.00390625" style="11" customWidth="1"/>
    <col min="10" max="10" width="13.625" style="11" customWidth="1"/>
    <col min="11" max="11" width="12.875" style="11" customWidth="1"/>
    <col min="12" max="12" width="12.375" style="11" customWidth="1"/>
    <col min="13" max="13" width="12.875" style="11" customWidth="1"/>
    <col min="14" max="14" width="13.75390625" style="11" customWidth="1"/>
    <col min="15" max="15" width="13.375" style="11" customWidth="1"/>
    <col min="16" max="16" width="11.125" style="10" customWidth="1"/>
    <col min="17" max="17" width="8.375" style="10" customWidth="1"/>
    <col min="18" max="16384" width="9.125" style="11" customWidth="1"/>
  </cols>
  <sheetData>
    <row r="3" spans="13:17" ht="12.75">
      <c r="M3" s="287" t="s">
        <v>171</v>
      </c>
      <c r="N3" s="288"/>
      <c r="O3" s="288"/>
      <c r="P3" s="288"/>
      <c r="Q3" s="288"/>
    </row>
    <row r="4" spans="13:17" ht="12.75">
      <c r="M4" s="288"/>
      <c r="N4" s="288"/>
      <c r="O4" s="288"/>
      <c r="P4" s="288"/>
      <c r="Q4" s="288"/>
    </row>
    <row r="5" spans="13:17" ht="12.75">
      <c r="M5" s="288"/>
      <c r="N5" s="288"/>
      <c r="O5" s="288"/>
      <c r="P5" s="288"/>
      <c r="Q5" s="288"/>
    </row>
    <row r="6" spans="13:17" ht="12.75">
      <c r="M6" s="288"/>
      <c r="N6" s="288"/>
      <c r="O6" s="288"/>
      <c r="P6" s="288"/>
      <c r="Q6" s="288"/>
    </row>
    <row r="7" spans="13:17" ht="12.75">
      <c r="M7" s="288"/>
      <c r="N7" s="288"/>
      <c r="O7" s="288"/>
      <c r="P7" s="288"/>
      <c r="Q7" s="288"/>
    </row>
    <row r="8" spans="13:17" ht="12.75">
      <c r="M8" s="288"/>
      <c r="N8" s="288"/>
      <c r="O8" s="288"/>
      <c r="P8" s="288"/>
      <c r="Q8" s="288"/>
    </row>
    <row r="11" spans="2:17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87" t="s">
        <v>1336</v>
      </c>
      <c r="N11" s="288"/>
      <c r="O11" s="288"/>
      <c r="P11" s="288"/>
      <c r="Q11" s="288"/>
    </row>
    <row r="12" spans="2:17" ht="12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88"/>
      <c r="N12" s="288"/>
      <c r="O12" s="288"/>
      <c r="P12" s="288"/>
      <c r="Q12" s="288"/>
    </row>
    <row r="13" spans="2:17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88"/>
      <c r="N13" s="288"/>
      <c r="O13" s="288"/>
      <c r="P13" s="288"/>
      <c r="Q13" s="288"/>
    </row>
    <row r="14" spans="2:17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88"/>
      <c r="N14" s="288"/>
      <c r="O14" s="288"/>
      <c r="P14" s="288"/>
      <c r="Q14" s="288"/>
    </row>
    <row r="15" spans="2:17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88"/>
      <c r="N15" s="288"/>
      <c r="O15" s="288"/>
      <c r="P15" s="288"/>
      <c r="Q15" s="288"/>
    </row>
    <row r="16" spans="2:17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88"/>
      <c r="N16" s="288"/>
      <c r="O16" s="288"/>
      <c r="P16" s="288"/>
      <c r="Q16" s="288"/>
    </row>
    <row r="17" spans="2:17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88"/>
      <c r="N17" s="288"/>
      <c r="O17" s="288"/>
      <c r="P17" s="288"/>
      <c r="Q17" s="288"/>
    </row>
    <row r="18" spans="2:17" ht="6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88"/>
      <c r="N18" s="288"/>
      <c r="O18" s="288"/>
      <c r="P18" s="288"/>
      <c r="Q18" s="288"/>
    </row>
    <row r="19" spans="1:17" ht="8.25" customHeight="1">
      <c r="A19" s="13"/>
      <c r="B19" s="6"/>
      <c r="C19" s="3"/>
      <c r="D19" s="3"/>
      <c r="E19" s="3"/>
      <c r="F19" s="3"/>
      <c r="G19" s="3"/>
      <c r="H19" s="7"/>
      <c r="I19" s="7"/>
      <c r="J19" s="7"/>
      <c r="K19" s="8"/>
      <c r="L19" s="9"/>
      <c r="M19" s="288"/>
      <c r="N19" s="288"/>
      <c r="O19" s="288"/>
      <c r="P19" s="288"/>
      <c r="Q19" s="288"/>
    </row>
    <row r="20" spans="1:17" ht="62.25" customHeight="1">
      <c r="A20" s="311" t="s">
        <v>699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</row>
    <row r="21" spans="1:15" ht="18.75">
      <c r="A21" s="1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0"/>
      <c r="O21" s="10"/>
    </row>
    <row r="22" spans="1:17" s="24" customFormat="1" ht="94.5" customHeight="1">
      <c r="A22" s="122" t="s">
        <v>701</v>
      </c>
      <c r="B22" s="4" t="s">
        <v>716</v>
      </c>
      <c r="C22" s="5" t="s">
        <v>1232</v>
      </c>
      <c r="D22" s="5" t="s">
        <v>1230</v>
      </c>
      <c r="E22" s="5" t="s">
        <v>1231</v>
      </c>
      <c r="F22" s="304" t="s">
        <v>717</v>
      </c>
      <c r="G22" s="304"/>
      <c r="H22" s="304" t="s">
        <v>722</v>
      </c>
      <c r="I22" s="304"/>
      <c r="J22" s="304" t="s">
        <v>726</v>
      </c>
      <c r="K22" s="304"/>
      <c r="L22" s="304" t="s">
        <v>727</v>
      </c>
      <c r="M22" s="304"/>
      <c r="N22" s="309" t="s">
        <v>729</v>
      </c>
      <c r="O22" s="309"/>
      <c r="P22" s="304" t="s">
        <v>723</v>
      </c>
      <c r="Q22" s="305"/>
    </row>
    <row r="23" spans="1:17" s="24" customFormat="1" ht="12.75">
      <c r="A23" s="123"/>
      <c r="B23" s="4" t="s">
        <v>718</v>
      </c>
      <c r="C23" s="4" t="s">
        <v>711</v>
      </c>
      <c r="D23" s="4" t="s">
        <v>711</v>
      </c>
      <c r="E23" s="4" t="s">
        <v>711</v>
      </c>
      <c r="F23" s="4" t="s">
        <v>708</v>
      </c>
      <c r="G23" s="4" t="s">
        <v>711</v>
      </c>
      <c r="H23" s="4" t="s">
        <v>715</v>
      </c>
      <c r="I23" s="4" t="s">
        <v>711</v>
      </c>
      <c r="J23" s="4" t="s">
        <v>708</v>
      </c>
      <c r="K23" s="4" t="s">
        <v>711</v>
      </c>
      <c r="L23" s="4" t="s">
        <v>708</v>
      </c>
      <c r="M23" s="4" t="s">
        <v>711</v>
      </c>
      <c r="N23" s="4" t="s">
        <v>719</v>
      </c>
      <c r="O23" s="4" t="s">
        <v>711</v>
      </c>
      <c r="P23" s="304" t="s">
        <v>711</v>
      </c>
      <c r="Q23" s="310"/>
    </row>
    <row r="24" spans="1:17" s="24" customFormat="1" ht="12.75">
      <c r="A24" s="125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4">
        <v>14</v>
      </c>
      <c r="O24" s="4">
        <v>15</v>
      </c>
      <c r="P24" s="304">
        <v>16</v>
      </c>
      <c r="Q24" s="305"/>
    </row>
    <row r="25" spans="1:17" s="24" customFormat="1" ht="12.75">
      <c r="A25" s="306" t="s">
        <v>1058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8"/>
    </row>
    <row r="26" spans="1:17" s="24" customFormat="1" ht="12.75">
      <c r="A26" s="289" t="s">
        <v>746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1"/>
    </row>
    <row r="27" spans="1:17" s="24" customFormat="1" ht="25.5">
      <c r="A27" s="133">
        <v>1</v>
      </c>
      <c r="B27" s="134" t="s">
        <v>1526</v>
      </c>
      <c r="C27" s="50">
        <v>619329.6</v>
      </c>
      <c r="D27" s="50"/>
      <c r="E27" s="50"/>
      <c r="F27" s="50">
        <v>246</v>
      </c>
      <c r="G27" s="50">
        <v>619329.6</v>
      </c>
      <c r="H27" s="53"/>
      <c r="I27" s="53"/>
      <c r="J27" s="53"/>
      <c r="K27" s="53"/>
      <c r="L27" s="53"/>
      <c r="M27" s="53"/>
      <c r="N27" s="53"/>
      <c r="O27" s="53"/>
      <c r="P27" s="298"/>
      <c r="Q27" s="299"/>
    </row>
    <row r="28" spans="1:17" s="24" customFormat="1" ht="25.5">
      <c r="A28" s="133">
        <v>2</v>
      </c>
      <c r="B28" s="134" t="s">
        <v>173</v>
      </c>
      <c r="C28" s="50">
        <v>823255.2</v>
      </c>
      <c r="D28" s="50"/>
      <c r="E28" s="50"/>
      <c r="F28" s="50">
        <v>327</v>
      </c>
      <c r="G28" s="50">
        <v>823255.2</v>
      </c>
      <c r="H28" s="28"/>
      <c r="I28" s="53"/>
      <c r="J28" s="53"/>
      <c r="K28" s="53"/>
      <c r="L28" s="53"/>
      <c r="M28" s="53"/>
      <c r="N28" s="53"/>
      <c r="O28" s="53"/>
      <c r="P28" s="298"/>
      <c r="Q28" s="299"/>
    </row>
    <row r="29" spans="1:17" s="24" customFormat="1" ht="12.75">
      <c r="A29" s="123"/>
      <c r="B29" s="65" t="s">
        <v>739</v>
      </c>
      <c r="C29" s="41">
        <f>SUM(C27:C28)</f>
        <v>1442584.7999999998</v>
      </c>
      <c r="D29" s="41"/>
      <c r="E29" s="41"/>
      <c r="F29" s="41">
        <f>SUM(F27:F28)</f>
        <v>573</v>
      </c>
      <c r="G29" s="41">
        <f>SUM(G27:G28)</f>
        <v>1442584.7999999998</v>
      </c>
      <c r="H29" s="53"/>
      <c r="I29" s="53"/>
      <c r="J29" s="53"/>
      <c r="K29" s="53"/>
      <c r="L29" s="53"/>
      <c r="M29" s="53"/>
      <c r="N29" s="53"/>
      <c r="O29" s="53"/>
      <c r="P29" s="298"/>
      <c r="Q29" s="299"/>
    </row>
    <row r="30" spans="1:17" s="24" customFormat="1" ht="12.75">
      <c r="A30" s="289" t="s">
        <v>747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1"/>
    </row>
    <row r="31" spans="1:17" s="24" customFormat="1" ht="25.5">
      <c r="A31" s="122">
        <v>3</v>
      </c>
      <c r="B31" s="134" t="s">
        <v>1282</v>
      </c>
      <c r="C31" s="85">
        <f>D31+G31</f>
        <v>2085175.72</v>
      </c>
      <c r="D31" s="85">
        <v>375725.32</v>
      </c>
      <c r="E31" s="40"/>
      <c r="F31" s="40">
        <v>679</v>
      </c>
      <c r="G31" s="85">
        <v>1709450.4</v>
      </c>
      <c r="H31" s="40"/>
      <c r="I31" s="40"/>
      <c r="J31" s="40"/>
      <c r="K31" s="40"/>
      <c r="L31" s="40"/>
      <c r="M31" s="40"/>
      <c r="N31" s="40"/>
      <c r="O31" s="40"/>
      <c r="P31" s="249"/>
      <c r="Q31" s="250"/>
    </row>
    <row r="32" spans="1:17" s="24" customFormat="1" ht="25.5">
      <c r="A32" s="122">
        <v>4</v>
      </c>
      <c r="B32" s="135" t="s">
        <v>959</v>
      </c>
      <c r="C32" s="85">
        <f>D32+G32</f>
        <v>840878.4</v>
      </c>
      <c r="D32" s="85"/>
      <c r="E32" s="40"/>
      <c r="F32" s="40">
        <v>334</v>
      </c>
      <c r="G32" s="40">
        <v>840878.4</v>
      </c>
      <c r="H32" s="40"/>
      <c r="I32" s="40"/>
      <c r="J32" s="40"/>
      <c r="K32" s="40"/>
      <c r="L32" s="40"/>
      <c r="M32" s="40"/>
      <c r="N32" s="40"/>
      <c r="O32" s="40"/>
      <c r="P32" s="249"/>
      <c r="Q32" s="250"/>
    </row>
    <row r="33" spans="1:17" s="24" customFormat="1" ht="25.5">
      <c r="A33" s="122">
        <v>5</v>
      </c>
      <c r="B33" s="134" t="s">
        <v>1397</v>
      </c>
      <c r="C33" s="85">
        <f>D33+G33</f>
        <v>2820970.8</v>
      </c>
      <c r="D33" s="85"/>
      <c r="E33" s="40"/>
      <c r="F33" s="4">
        <v>1120.5</v>
      </c>
      <c r="G33" s="40">
        <v>2820970.8</v>
      </c>
      <c r="H33" s="40"/>
      <c r="I33" s="40"/>
      <c r="J33" s="40"/>
      <c r="K33" s="40"/>
      <c r="L33" s="40"/>
      <c r="M33" s="40"/>
      <c r="N33" s="40"/>
      <c r="O33" s="40"/>
      <c r="P33" s="249"/>
      <c r="Q33" s="250"/>
    </row>
    <row r="34" spans="1:17" s="24" customFormat="1" ht="27.75" customHeight="1">
      <c r="A34" s="122">
        <v>6</v>
      </c>
      <c r="B34" s="134" t="s">
        <v>1197</v>
      </c>
      <c r="C34" s="85">
        <f>D34+G34</f>
        <v>1043596.67</v>
      </c>
      <c r="D34" s="85">
        <v>1043596.67</v>
      </c>
      <c r="E34" s="40"/>
      <c r="F34" s="4"/>
      <c r="G34" s="4"/>
      <c r="H34" s="40"/>
      <c r="I34" s="40"/>
      <c r="J34" s="40"/>
      <c r="K34" s="40"/>
      <c r="L34" s="40"/>
      <c r="M34" s="40"/>
      <c r="N34" s="40"/>
      <c r="O34" s="40"/>
      <c r="P34" s="249"/>
      <c r="Q34" s="250"/>
    </row>
    <row r="35" spans="1:17" s="24" customFormat="1" ht="26.25" customHeight="1">
      <c r="A35" s="122">
        <v>7</v>
      </c>
      <c r="B35" s="135" t="s">
        <v>352</v>
      </c>
      <c r="C35" s="85">
        <v>1129069.17</v>
      </c>
      <c r="D35" s="85">
        <v>212914.53</v>
      </c>
      <c r="E35" s="40"/>
      <c r="F35" s="40">
        <v>363.9</v>
      </c>
      <c r="G35" s="85">
        <v>916154.64</v>
      </c>
      <c r="H35" s="40"/>
      <c r="I35" s="40"/>
      <c r="J35" s="40"/>
      <c r="K35" s="40"/>
      <c r="L35" s="40"/>
      <c r="M35" s="40"/>
      <c r="N35" s="40"/>
      <c r="O35" s="40"/>
      <c r="P35" s="211"/>
      <c r="Q35" s="237"/>
    </row>
    <row r="36" spans="1:17" s="24" customFormat="1" ht="27" customHeight="1">
      <c r="A36" s="122">
        <v>8</v>
      </c>
      <c r="B36" s="135" t="s">
        <v>354</v>
      </c>
      <c r="C36" s="85">
        <v>1855156.5</v>
      </c>
      <c r="D36" s="85"/>
      <c r="E36" s="40"/>
      <c r="F36" s="40">
        <v>1179</v>
      </c>
      <c r="G36" s="85">
        <v>1855156.5</v>
      </c>
      <c r="H36" s="40"/>
      <c r="I36" s="40"/>
      <c r="J36" s="40"/>
      <c r="K36" s="40"/>
      <c r="L36" s="40"/>
      <c r="M36" s="40"/>
      <c r="N36" s="40"/>
      <c r="O36" s="40"/>
      <c r="P36" s="211"/>
      <c r="Q36" s="237"/>
    </row>
    <row r="37" spans="1:17" s="24" customFormat="1" ht="25.5">
      <c r="A37" s="122">
        <v>9</v>
      </c>
      <c r="B37" s="135" t="s">
        <v>470</v>
      </c>
      <c r="C37" s="85">
        <v>1157607.09</v>
      </c>
      <c r="D37" s="85">
        <v>180778.29</v>
      </c>
      <c r="E37" s="40"/>
      <c r="F37" s="40">
        <v>388</v>
      </c>
      <c r="G37" s="85">
        <v>976828.8</v>
      </c>
      <c r="H37" s="40"/>
      <c r="I37" s="40"/>
      <c r="J37" s="40"/>
      <c r="K37" s="40"/>
      <c r="L37" s="40"/>
      <c r="M37" s="40"/>
      <c r="N37" s="40"/>
      <c r="O37" s="40"/>
      <c r="P37" s="211"/>
      <c r="Q37" s="237"/>
    </row>
    <row r="38" spans="1:17" s="24" customFormat="1" ht="25.5">
      <c r="A38" s="122">
        <v>10</v>
      </c>
      <c r="B38" s="135" t="s">
        <v>471</v>
      </c>
      <c r="C38" s="85">
        <v>2928856.31</v>
      </c>
      <c r="D38" s="85">
        <v>1570453.76</v>
      </c>
      <c r="E38" s="40"/>
      <c r="F38" s="40">
        <v>863.3</v>
      </c>
      <c r="G38" s="85">
        <v>1358402.55</v>
      </c>
      <c r="H38" s="40"/>
      <c r="I38" s="40"/>
      <c r="J38" s="40"/>
      <c r="K38" s="40"/>
      <c r="L38" s="40"/>
      <c r="M38" s="40"/>
      <c r="N38" s="40"/>
      <c r="O38" s="40"/>
      <c r="P38" s="211"/>
      <c r="Q38" s="237"/>
    </row>
    <row r="39" spans="1:17" s="24" customFormat="1" ht="25.5">
      <c r="A39" s="122">
        <v>11</v>
      </c>
      <c r="B39" s="135" t="s">
        <v>358</v>
      </c>
      <c r="C39" s="85">
        <v>2018315.56</v>
      </c>
      <c r="D39" s="85">
        <v>853453.51</v>
      </c>
      <c r="E39" s="40"/>
      <c r="F39" s="40">
        <v>740.3</v>
      </c>
      <c r="G39" s="85">
        <v>1164862.05</v>
      </c>
      <c r="H39" s="40"/>
      <c r="I39" s="40"/>
      <c r="J39" s="40"/>
      <c r="K39" s="40"/>
      <c r="L39" s="40"/>
      <c r="M39" s="40"/>
      <c r="N39" s="40"/>
      <c r="O39" s="40"/>
      <c r="P39" s="211"/>
      <c r="Q39" s="237"/>
    </row>
    <row r="40" spans="1:17" s="24" customFormat="1" ht="27" customHeight="1">
      <c r="A40" s="122">
        <v>12</v>
      </c>
      <c r="B40" s="134" t="s">
        <v>1198</v>
      </c>
      <c r="C40" s="85">
        <f>D40+E40+G40</f>
        <v>1764651.12</v>
      </c>
      <c r="D40" s="85">
        <v>1320924.12</v>
      </c>
      <c r="E40" s="40">
        <v>443727</v>
      </c>
      <c r="F40" s="4"/>
      <c r="G40" s="40"/>
      <c r="H40" s="40"/>
      <c r="I40" s="40"/>
      <c r="J40" s="40"/>
      <c r="K40" s="40"/>
      <c r="L40" s="40"/>
      <c r="M40" s="40"/>
      <c r="N40" s="40"/>
      <c r="O40" s="40"/>
      <c r="P40" s="249"/>
      <c r="Q40" s="250"/>
    </row>
    <row r="41" spans="1:17" s="24" customFormat="1" ht="14.25">
      <c r="A41" s="136"/>
      <c r="B41" s="65" t="s">
        <v>739</v>
      </c>
      <c r="C41" s="41">
        <f>SUM(C31:C40)</f>
        <v>17644277.34</v>
      </c>
      <c r="D41" s="41">
        <f>SUM(D31:D40)</f>
        <v>5557846.2</v>
      </c>
      <c r="E41" s="41">
        <f>SUM(E31:E40)</f>
        <v>443727</v>
      </c>
      <c r="F41" s="41">
        <f>SUM(F31:F40)</f>
        <v>5668</v>
      </c>
      <c r="G41" s="41">
        <f>SUM(G31:G40)</f>
        <v>11642704.14</v>
      </c>
      <c r="H41" s="81"/>
      <c r="I41" s="81"/>
      <c r="J41" s="81"/>
      <c r="K41" s="81"/>
      <c r="L41" s="81"/>
      <c r="M41" s="81"/>
      <c r="N41" s="28"/>
      <c r="O41" s="40"/>
      <c r="P41" s="249"/>
      <c r="Q41" s="250"/>
    </row>
    <row r="42" spans="1:17" s="24" customFormat="1" ht="12.75">
      <c r="A42" s="289" t="s">
        <v>764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1"/>
    </row>
    <row r="43" spans="1:17" s="24" customFormat="1" ht="25.5">
      <c r="A43" s="122">
        <v>13</v>
      </c>
      <c r="B43" s="135" t="s">
        <v>248</v>
      </c>
      <c r="C43" s="50">
        <f>D43+G43</f>
        <v>2475220.35</v>
      </c>
      <c r="D43" s="50">
        <v>312601.95</v>
      </c>
      <c r="E43" s="50"/>
      <c r="F43" s="50">
        <v>859</v>
      </c>
      <c r="G43" s="50">
        <v>2162618.4</v>
      </c>
      <c r="H43" s="40"/>
      <c r="I43" s="40"/>
      <c r="J43" s="40"/>
      <c r="K43" s="40"/>
      <c r="L43" s="40"/>
      <c r="M43" s="40"/>
      <c r="N43" s="40"/>
      <c r="O43" s="40"/>
      <c r="P43" s="249"/>
      <c r="Q43" s="250"/>
    </row>
    <row r="44" spans="1:17" s="24" customFormat="1" ht="25.5">
      <c r="A44" s="122">
        <v>14</v>
      </c>
      <c r="B44" s="135" t="s">
        <v>606</v>
      </c>
      <c r="C44" s="50">
        <v>2725226.47</v>
      </c>
      <c r="D44" s="50"/>
      <c r="E44" s="50"/>
      <c r="F44" s="50">
        <v>1082.47</v>
      </c>
      <c r="G44" s="50">
        <v>2725226.47</v>
      </c>
      <c r="H44" s="40"/>
      <c r="I44" s="40"/>
      <c r="J44" s="40"/>
      <c r="K44" s="40"/>
      <c r="L44" s="40"/>
      <c r="M44" s="40"/>
      <c r="N44" s="40"/>
      <c r="O44" s="40"/>
      <c r="P44" s="249"/>
      <c r="Q44" s="250"/>
    </row>
    <row r="45" spans="1:17" s="24" customFormat="1" ht="25.5">
      <c r="A45" s="122">
        <v>15</v>
      </c>
      <c r="B45" s="135" t="s">
        <v>360</v>
      </c>
      <c r="C45" s="50">
        <v>520384</v>
      </c>
      <c r="D45" s="50"/>
      <c r="E45" s="50"/>
      <c r="F45" s="50"/>
      <c r="G45" s="50"/>
      <c r="H45" s="40"/>
      <c r="I45" s="40"/>
      <c r="J45" s="40"/>
      <c r="K45" s="40"/>
      <c r="L45" s="40">
        <v>640</v>
      </c>
      <c r="M45" s="40">
        <v>520384</v>
      </c>
      <c r="N45" s="40"/>
      <c r="O45" s="40"/>
      <c r="P45" s="211"/>
      <c r="Q45" s="237"/>
    </row>
    <row r="46" spans="1:17" s="24" customFormat="1" ht="12.75">
      <c r="A46" s="122"/>
      <c r="B46" s="65" t="s">
        <v>776</v>
      </c>
      <c r="C46" s="41">
        <f>SUM(C43:C45)</f>
        <v>5720830.82</v>
      </c>
      <c r="D46" s="41">
        <f aca="true" t="shared" si="0" ref="D46:M46">SUM(D43:D45)</f>
        <v>312601.95</v>
      </c>
      <c r="E46" s="41"/>
      <c r="F46" s="41">
        <f t="shared" si="0"/>
        <v>1941.47</v>
      </c>
      <c r="G46" s="41">
        <f t="shared" si="0"/>
        <v>4887844.87</v>
      </c>
      <c r="H46" s="41"/>
      <c r="I46" s="41"/>
      <c r="J46" s="41"/>
      <c r="K46" s="41"/>
      <c r="L46" s="41">
        <f t="shared" si="0"/>
        <v>640</v>
      </c>
      <c r="M46" s="41">
        <f t="shared" si="0"/>
        <v>520384</v>
      </c>
      <c r="N46" s="40"/>
      <c r="O46" s="40"/>
      <c r="P46" s="249"/>
      <c r="Q46" s="250"/>
    </row>
    <row r="47" spans="1:17" s="24" customFormat="1" ht="12.75">
      <c r="A47" s="289" t="s">
        <v>737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1"/>
    </row>
    <row r="48" spans="1:17" s="24" customFormat="1" ht="25.5">
      <c r="A48" s="122">
        <v>16</v>
      </c>
      <c r="B48" s="135" t="s">
        <v>362</v>
      </c>
      <c r="C48" s="50">
        <v>662443.5</v>
      </c>
      <c r="D48" s="50"/>
      <c r="E48" s="80"/>
      <c r="F48" s="50">
        <v>421</v>
      </c>
      <c r="G48" s="50">
        <v>662443.5</v>
      </c>
      <c r="H48" s="4"/>
      <c r="I48" s="80"/>
      <c r="J48" s="80"/>
      <c r="K48" s="80"/>
      <c r="L48" s="52"/>
      <c r="M48" s="52"/>
      <c r="N48" s="52"/>
      <c r="O48" s="52"/>
      <c r="P48" s="249"/>
      <c r="Q48" s="250"/>
    </row>
    <row r="49" spans="1:17" s="24" customFormat="1" ht="25.5">
      <c r="A49" s="122">
        <v>17</v>
      </c>
      <c r="B49" s="135" t="s">
        <v>270</v>
      </c>
      <c r="C49" s="50">
        <v>602965.2</v>
      </c>
      <c r="D49" s="50"/>
      <c r="E49" s="80"/>
      <c r="F49" s="50">
        <v>334</v>
      </c>
      <c r="G49" s="50">
        <v>602965.2</v>
      </c>
      <c r="H49" s="52"/>
      <c r="I49" s="52"/>
      <c r="J49" s="52"/>
      <c r="K49" s="52"/>
      <c r="L49" s="52"/>
      <c r="M49" s="52"/>
      <c r="N49" s="52"/>
      <c r="O49" s="52"/>
      <c r="P49" s="249"/>
      <c r="Q49" s="250"/>
    </row>
    <row r="50" spans="1:17" s="24" customFormat="1" ht="12.75">
      <c r="A50" s="123"/>
      <c r="B50" s="65" t="s">
        <v>739</v>
      </c>
      <c r="C50" s="41">
        <f>SUM(C48:C49)</f>
        <v>1265408.7</v>
      </c>
      <c r="D50" s="41"/>
      <c r="E50" s="41"/>
      <c r="F50" s="41">
        <f>SUM(F48:F49)</f>
        <v>755</v>
      </c>
      <c r="G50" s="41">
        <f>SUM(G48:G49)</f>
        <v>1265408.7</v>
      </c>
      <c r="H50" s="81"/>
      <c r="I50" s="81"/>
      <c r="J50" s="81"/>
      <c r="K50" s="81"/>
      <c r="L50" s="81"/>
      <c r="M50" s="81"/>
      <c r="N50" s="81"/>
      <c r="O50" s="52"/>
      <c r="P50" s="249"/>
      <c r="Q50" s="250"/>
    </row>
    <row r="51" spans="1:17" s="24" customFormat="1" ht="12.75">
      <c r="A51" s="289" t="s">
        <v>740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1"/>
    </row>
    <row r="52" spans="1:17" s="24" customFormat="1" ht="38.25">
      <c r="A52" s="122">
        <v>18</v>
      </c>
      <c r="B52" s="134" t="s">
        <v>1283</v>
      </c>
      <c r="C52" s="50">
        <v>1526415.2</v>
      </c>
      <c r="D52" s="50">
        <v>249992</v>
      </c>
      <c r="E52" s="50"/>
      <c r="F52" s="50">
        <v>507</v>
      </c>
      <c r="G52" s="50">
        <v>1276423.2</v>
      </c>
      <c r="H52" s="40"/>
      <c r="I52" s="40"/>
      <c r="J52" s="40"/>
      <c r="K52" s="40"/>
      <c r="L52" s="40"/>
      <c r="M52" s="40"/>
      <c r="N52" s="40"/>
      <c r="O52" s="40"/>
      <c r="P52" s="249"/>
      <c r="Q52" s="250"/>
    </row>
    <row r="53" spans="1:17" s="24" customFormat="1" ht="25.5">
      <c r="A53" s="122">
        <v>19</v>
      </c>
      <c r="B53" s="135" t="s">
        <v>961</v>
      </c>
      <c r="C53" s="50">
        <v>194960</v>
      </c>
      <c r="D53" s="50">
        <v>194960</v>
      </c>
      <c r="E53" s="50"/>
      <c r="F53" s="50"/>
      <c r="G53" s="50"/>
      <c r="H53" s="40"/>
      <c r="I53" s="40"/>
      <c r="J53" s="40"/>
      <c r="K53" s="40"/>
      <c r="L53" s="40"/>
      <c r="M53" s="40"/>
      <c r="N53" s="40"/>
      <c r="O53" s="40"/>
      <c r="P53" s="249"/>
      <c r="Q53" s="250"/>
    </row>
    <row r="54" spans="1:17" s="24" customFormat="1" ht="25.5">
      <c r="A54" s="122">
        <v>20</v>
      </c>
      <c r="B54" s="134" t="s">
        <v>1525</v>
      </c>
      <c r="C54" s="50">
        <v>1091645</v>
      </c>
      <c r="D54" s="50">
        <v>172695</v>
      </c>
      <c r="E54" s="50"/>
      <c r="F54" s="50">
        <v>365.01</v>
      </c>
      <c r="G54" s="50">
        <v>918950</v>
      </c>
      <c r="H54" s="40"/>
      <c r="I54" s="40"/>
      <c r="J54" s="40"/>
      <c r="K54" s="40"/>
      <c r="L54" s="40"/>
      <c r="M54" s="40"/>
      <c r="N54" s="40"/>
      <c r="O54" s="40"/>
      <c r="P54" s="249"/>
      <c r="Q54" s="250"/>
    </row>
    <row r="55" spans="1:17" s="24" customFormat="1" ht="25.5">
      <c r="A55" s="122">
        <v>21</v>
      </c>
      <c r="B55" s="135" t="s">
        <v>963</v>
      </c>
      <c r="C55" s="50">
        <v>194907</v>
      </c>
      <c r="D55" s="50">
        <v>194907</v>
      </c>
      <c r="E55" s="50"/>
      <c r="F55" s="50"/>
      <c r="G55" s="50"/>
      <c r="H55" s="40"/>
      <c r="I55" s="40"/>
      <c r="J55" s="40"/>
      <c r="K55" s="40"/>
      <c r="L55" s="40"/>
      <c r="M55" s="40"/>
      <c r="N55" s="40"/>
      <c r="O55" s="40"/>
      <c r="P55" s="249"/>
      <c r="Q55" s="250"/>
    </row>
    <row r="56" spans="1:17" s="24" customFormat="1" ht="25.5">
      <c r="A56" s="122">
        <v>22</v>
      </c>
      <c r="B56" s="135" t="s">
        <v>472</v>
      </c>
      <c r="C56" s="50">
        <v>1503479.25</v>
      </c>
      <c r="D56" s="50"/>
      <c r="E56" s="50"/>
      <c r="F56" s="50">
        <v>955.5</v>
      </c>
      <c r="G56" s="50">
        <v>1503479.25</v>
      </c>
      <c r="H56" s="40"/>
      <c r="I56" s="40"/>
      <c r="J56" s="40"/>
      <c r="K56" s="40"/>
      <c r="L56" s="40"/>
      <c r="M56" s="40"/>
      <c r="N56" s="40"/>
      <c r="O56" s="40"/>
      <c r="P56" s="211"/>
      <c r="Q56" s="237"/>
    </row>
    <row r="57" spans="1:17" s="24" customFormat="1" ht="25.5">
      <c r="A57" s="122">
        <v>23</v>
      </c>
      <c r="B57" s="135" t="s">
        <v>473</v>
      </c>
      <c r="C57" s="50">
        <v>5867627.86</v>
      </c>
      <c r="D57" s="50">
        <v>2893712.86</v>
      </c>
      <c r="E57" s="50"/>
      <c r="F57" s="50">
        <v>1890</v>
      </c>
      <c r="G57" s="50">
        <v>2973915</v>
      </c>
      <c r="H57" s="40"/>
      <c r="I57" s="40"/>
      <c r="J57" s="40"/>
      <c r="K57" s="40"/>
      <c r="L57" s="40"/>
      <c r="M57" s="40"/>
      <c r="N57" s="40"/>
      <c r="O57" s="40"/>
      <c r="P57" s="211"/>
      <c r="Q57" s="237"/>
    </row>
    <row r="58" spans="1:17" s="24" customFormat="1" ht="25.5">
      <c r="A58" s="122">
        <v>24</v>
      </c>
      <c r="B58" s="135" t="s">
        <v>964</v>
      </c>
      <c r="C58" s="50">
        <v>1560912</v>
      </c>
      <c r="D58" s="50"/>
      <c r="E58" s="50"/>
      <c r="F58" s="50">
        <v>620</v>
      </c>
      <c r="G58" s="50">
        <v>1560912</v>
      </c>
      <c r="H58" s="81"/>
      <c r="I58" s="40"/>
      <c r="J58" s="40"/>
      <c r="K58" s="40"/>
      <c r="L58" s="40"/>
      <c r="M58" s="40"/>
      <c r="N58" s="40"/>
      <c r="O58" s="40"/>
      <c r="P58" s="249"/>
      <c r="Q58" s="250"/>
    </row>
    <row r="59" spans="1:17" s="24" customFormat="1" ht="12.75">
      <c r="A59" s="122"/>
      <c r="B59" s="65" t="s">
        <v>739</v>
      </c>
      <c r="C59" s="41">
        <f>SUM(C52:C58)</f>
        <v>11939946.31</v>
      </c>
      <c r="D59" s="41">
        <f>SUM(D52:D58)</f>
        <v>3706266.86</v>
      </c>
      <c r="E59" s="41"/>
      <c r="F59" s="41">
        <f>SUM(F52:F58)</f>
        <v>4337.51</v>
      </c>
      <c r="G59" s="41">
        <f>SUM(G52:G58)</f>
        <v>8233679.45</v>
      </c>
      <c r="H59" s="41"/>
      <c r="I59" s="41"/>
      <c r="J59" s="41"/>
      <c r="K59" s="41"/>
      <c r="L59" s="41"/>
      <c r="M59" s="41"/>
      <c r="N59" s="40"/>
      <c r="O59" s="40"/>
      <c r="P59" s="249"/>
      <c r="Q59" s="250"/>
    </row>
    <row r="60" spans="1:17" s="24" customFormat="1" ht="12.75">
      <c r="A60" s="289" t="s">
        <v>775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1"/>
    </row>
    <row r="61" spans="1:17" s="24" customFormat="1" ht="25.5">
      <c r="A61" s="122">
        <v>25</v>
      </c>
      <c r="B61" s="135" t="s">
        <v>367</v>
      </c>
      <c r="C61" s="50">
        <v>1534670</v>
      </c>
      <c r="D61" s="50"/>
      <c r="E61" s="50"/>
      <c r="F61" s="50">
        <v>705</v>
      </c>
      <c r="G61" s="50">
        <v>1534670</v>
      </c>
      <c r="H61" s="4"/>
      <c r="I61" s="88"/>
      <c r="J61" s="88"/>
      <c r="K61" s="88"/>
      <c r="L61" s="87"/>
      <c r="M61" s="87"/>
      <c r="N61" s="87"/>
      <c r="O61" s="87"/>
      <c r="P61" s="211"/>
      <c r="Q61" s="237"/>
    </row>
    <row r="62" spans="1:17" s="24" customFormat="1" ht="25.5">
      <c r="A62" s="122">
        <v>26</v>
      </c>
      <c r="B62" s="135" t="s">
        <v>607</v>
      </c>
      <c r="C62" s="50">
        <v>2155065.6</v>
      </c>
      <c r="D62" s="50"/>
      <c r="E62" s="50"/>
      <c r="F62" s="50">
        <v>856</v>
      </c>
      <c r="G62" s="50">
        <v>2155065.6</v>
      </c>
      <c r="H62" s="199"/>
      <c r="I62" s="88"/>
      <c r="J62" s="88"/>
      <c r="K62" s="88"/>
      <c r="L62" s="87"/>
      <c r="M62" s="87"/>
      <c r="N62" s="87"/>
      <c r="O62" s="87"/>
      <c r="P62" s="249"/>
      <c r="Q62" s="250"/>
    </row>
    <row r="63" spans="1:17" s="24" customFormat="1" ht="12.75">
      <c r="A63" s="123"/>
      <c r="B63" s="65" t="s">
        <v>739</v>
      </c>
      <c r="C63" s="41">
        <f>SUM(C61:C62)</f>
        <v>3689735.6</v>
      </c>
      <c r="D63" s="41"/>
      <c r="E63" s="41"/>
      <c r="F63" s="41">
        <f>SUM(F61:F62)</f>
        <v>1561</v>
      </c>
      <c r="G63" s="41">
        <f>SUM(G61:G62)</f>
        <v>3689735.6</v>
      </c>
      <c r="H63" s="40"/>
      <c r="I63" s="40"/>
      <c r="J63" s="40"/>
      <c r="K63" s="40"/>
      <c r="L63" s="40"/>
      <c r="M63" s="40"/>
      <c r="N63" s="40"/>
      <c r="O63" s="87"/>
      <c r="P63" s="249"/>
      <c r="Q63" s="250"/>
    </row>
    <row r="64" spans="1:17" s="24" customFormat="1" ht="12.75">
      <c r="A64" s="289" t="s">
        <v>749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1"/>
    </row>
    <row r="65" spans="1:17" s="24" customFormat="1" ht="25.5">
      <c r="A65" s="122">
        <v>27</v>
      </c>
      <c r="B65" s="135" t="s">
        <v>966</v>
      </c>
      <c r="C65" s="50">
        <v>445847.35</v>
      </c>
      <c r="D65" s="50">
        <v>445847.35</v>
      </c>
      <c r="E65" s="50"/>
      <c r="F65" s="50"/>
      <c r="G65" s="50"/>
      <c r="H65" s="50"/>
      <c r="I65" s="50"/>
      <c r="J65" s="50"/>
      <c r="K65" s="50"/>
      <c r="L65" s="50"/>
      <c r="M65" s="50"/>
      <c r="N65" s="40"/>
      <c r="O65" s="40"/>
      <c r="P65" s="249"/>
      <c r="Q65" s="250"/>
    </row>
    <row r="66" spans="1:17" s="24" customFormat="1" ht="25.5">
      <c r="A66" s="122">
        <v>28</v>
      </c>
      <c r="B66" s="135" t="s">
        <v>608</v>
      </c>
      <c r="C66" s="50">
        <v>1243084.35</v>
      </c>
      <c r="D66" s="50">
        <v>577965.9</v>
      </c>
      <c r="E66" s="50"/>
      <c r="F66" s="50">
        <v>422.7</v>
      </c>
      <c r="G66" s="50">
        <v>665118.45</v>
      </c>
      <c r="H66" s="50"/>
      <c r="I66" s="50"/>
      <c r="J66" s="50"/>
      <c r="K66" s="50"/>
      <c r="L66" s="50"/>
      <c r="M66" s="50"/>
      <c r="N66" s="40"/>
      <c r="O66" s="40"/>
      <c r="P66" s="249"/>
      <c r="Q66" s="250"/>
    </row>
    <row r="67" spans="1:17" s="24" customFormat="1" ht="25.5">
      <c r="A67" s="122">
        <v>29</v>
      </c>
      <c r="B67" s="135" t="s">
        <v>609</v>
      </c>
      <c r="C67" s="50">
        <v>1065587.13</v>
      </c>
      <c r="D67" s="50">
        <v>1065587.13</v>
      </c>
      <c r="E67" s="50"/>
      <c r="F67" s="50"/>
      <c r="G67" s="50"/>
      <c r="H67" s="50"/>
      <c r="I67" s="50"/>
      <c r="J67" s="50"/>
      <c r="K67" s="50"/>
      <c r="L67" s="50"/>
      <c r="M67" s="50"/>
      <c r="N67" s="40"/>
      <c r="O67" s="40"/>
      <c r="P67" s="249"/>
      <c r="Q67" s="250"/>
    </row>
    <row r="68" spans="1:17" s="24" customFormat="1" ht="25.5">
      <c r="A68" s="122">
        <v>30</v>
      </c>
      <c r="B68" s="135" t="s">
        <v>368</v>
      </c>
      <c r="C68" s="50">
        <v>724565.26</v>
      </c>
      <c r="D68" s="50"/>
      <c r="E68" s="50"/>
      <c r="F68" s="40">
        <v>287.8</v>
      </c>
      <c r="G68" s="50">
        <v>724565.26</v>
      </c>
      <c r="H68" s="41"/>
      <c r="I68" s="50"/>
      <c r="J68" s="50"/>
      <c r="K68" s="50"/>
      <c r="L68" s="50"/>
      <c r="M68" s="50"/>
      <c r="N68" s="40"/>
      <c r="O68" s="40"/>
      <c r="P68" s="211"/>
      <c r="Q68" s="237"/>
    </row>
    <row r="69" spans="1:17" s="24" customFormat="1" ht="25.5">
      <c r="A69" s="122">
        <v>31</v>
      </c>
      <c r="B69" s="135" t="s">
        <v>369</v>
      </c>
      <c r="C69" s="50">
        <v>1469523.12</v>
      </c>
      <c r="D69" s="50"/>
      <c r="E69" s="50"/>
      <c r="F69" s="40">
        <v>583.7</v>
      </c>
      <c r="G69" s="50">
        <v>1469523.12</v>
      </c>
      <c r="H69" s="41"/>
      <c r="I69" s="50"/>
      <c r="J69" s="50"/>
      <c r="K69" s="50"/>
      <c r="L69" s="50"/>
      <c r="M69" s="50"/>
      <c r="N69" s="40"/>
      <c r="O69" s="40"/>
      <c r="P69" s="211"/>
      <c r="Q69" s="237"/>
    </row>
    <row r="70" spans="1:17" s="24" customFormat="1" ht="25.5">
      <c r="A70" s="122">
        <v>32</v>
      </c>
      <c r="B70" s="135" t="s">
        <v>610</v>
      </c>
      <c r="C70" s="50">
        <v>463843.5</v>
      </c>
      <c r="D70" s="50">
        <v>463843.5</v>
      </c>
      <c r="E70" s="50"/>
      <c r="F70" s="50"/>
      <c r="G70" s="50"/>
      <c r="H70" s="41"/>
      <c r="I70" s="50"/>
      <c r="J70" s="50"/>
      <c r="K70" s="50"/>
      <c r="L70" s="50"/>
      <c r="M70" s="50"/>
      <c r="N70" s="40"/>
      <c r="O70" s="40"/>
      <c r="P70" s="249"/>
      <c r="Q70" s="250"/>
    </row>
    <row r="71" spans="1:17" s="24" customFormat="1" ht="12.75">
      <c r="A71" s="123"/>
      <c r="B71" s="65" t="s">
        <v>739</v>
      </c>
      <c r="C71" s="41">
        <f>SUM(C65:C70)</f>
        <v>5412450.71</v>
      </c>
      <c r="D71" s="41">
        <f>SUM(D65:D70)</f>
        <v>2553243.88</v>
      </c>
      <c r="E71" s="41"/>
      <c r="F71" s="41">
        <f>SUM(F65:F70)</f>
        <v>1294.2</v>
      </c>
      <c r="G71" s="41">
        <f>SUM(G65:G70)</f>
        <v>2859206.83</v>
      </c>
      <c r="H71" s="41"/>
      <c r="I71" s="41"/>
      <c r="J71" s="41"/>
      <c r="K71" s="41"/>
      <c r="L71" s="41"/>
      <c r="M71" s="41"/>
      <c r="N71" s="40"/>
      <c r="O71" s="40"/>
      <c r="P71" s="249"/>
      <c r="Q71" s="250"/>
    </row>
    <row r="72" spans="1:17" s="24" customFormat="1" ht="12.75">
      <c r="A72" s="289" t="s">
        <v>750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1"/>
    </row>
    <row r="73" spans="1:17" s="24" customFormat="1" ht="25.5">
      <c r="A73" s="122">
        <v>33</v>
      </c>
      <c r="B73" s="134" t="s">
        <v>166</v>
      </c>
      <c r="C73" s="50">
        <v>226827.43</v>
      </c>
      <c r="D73" s="50">
        <v>226827.43</v>
      </c>
      <c r="E73" s="50"/>
      <c r="F73" s="50"/>
      <c r="G73" s="50"/>
      <c r="H73" s="53"/>
      <c r="I73" s="53"/>
      <c r="J73" s="53"/>
      <c r="K73" s="53"/>
      <c r="L73" s="53"/>
      <c r="M73" s="53"/>
      <c r="N73" s="53"/>
      <c r="O73" s="53"/>
      <c r="P73" s="250"/>
      <c r="Q73" s="300"/>
    </row>
    <row r="74" spans="1:17" s="24" customFormat="1" ht="25.5">
      <c r="A74" s="122">
        <v>34</v>
      </c>
      <c r="B74" s="135" t="s">
        <v>370</v>
      </c>
      <c r="C74" s="50">
        <v>1734727.11</v>
      </c>
      <c r="D74" s="50"/>
      <c r="E74" s="50"/>
      <c r="F74" s="50">
        <v>689.04</v>
      </c>
      <c r="G74" s="50">
        <v>1734727.11</v>
      </c>
      <c r="H74" s="200"/>
      <c r="I74" s="53"/>
      <c r="J74" s="53"/>
      <c r="K74" s="53"/>
      <c r="L74" s="53"/>
      <c r="M74" s="53"/>
      <c r="N74" s="53"/>
      <c r="O74" s="53"/>
      <c r="P74" s="211"/>
      <c r="Q74" s="237"/>
    </row>
    <row r="75" spans="1:17" s="24" customFormat="1" ht="25.5">
      <c r="A75" s="122">
        <v>35</v>
      </c>
      <c r="B75" s="135" t="s">
        <v>611</v>
      </c>
      <c r="C75" s="50">
        <v>592768.92</v>
      </c>
      <c r="D75" s="50"/>
      <c r="E75" s="50"/>
      <c r="F75" s="50">
        <v>235.45</v>
      </c>
      <c r="G75" s="50">
        <v>592768.92</v>
      </c>
      <c r="H75" s="200"/>
      <c r="I75" s="53"/>
      <c r="J75" s="53"/>
      <c r="K75" s="53"/>
      <c r="L75" s="53"/>
      <c r="M75" s="53"/>
      <c r="N75" s="53"/>
      <c r="O75" s="53"/>
      <c r="P75" s="249"/>
      <c r="Q75" s="250"/>
    </row>
    <row r="76" spans="1:17" s="24" customFormat="1" ht="12.75">
      <c r="A76" s="201"/>
      <c r="B76" s="65" t="s">
        <v>739</v>
      </c>
      <c r="C76" s="41">
        <f>SUM(C73:C75)</f>
        <v>2554323.46</v>
      </c>
      <c r="D76" s="41">
        <f>SUM(D73:D75)</f>
        <v>226827.43</v>
      </c>
      <c r="E76" s="41"/>
      <c r="F76" s="41">
        <f>SUM(F73:F75)</f>
        <v>924.49</v>
      </c>
      <c r="G76" s="41">
        <f>SUM(G73:G75)</f>
        <v>2327496.0300000003</v>
      </c>
      <c r="H76" s="53"/>
      <c r="I76" s="53"/>
      <c r="J76" s="53"/>
      <c r="K76" s="53"/>
      <c r="L76" s="53"/>
      <c r="M76" s="53"/>
      <c r="N76" s="53"/>
      <c r="O76" s="53"/>
      <c r="P76" s="249"/>
      <c r="Q76" s="250"/>
    </row>
    <row r="77" spans="1:17" s="24" customFormat="1" ht="12.75">
      <c r="A77" s="289" t="s">
        <v>757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1"/>
    </row>
    <row r="78" spans="1:17" s="24" customFormat="1" ht="25.5">
      <c r="A78" s="122">
        <v>36</v>
      </c>
      <c r="B78" s="135" t="s">
        <v>612</v>
      </c>
      <c r="C78" s="50">
        <v>1060917</v>
      </c>
      <c r="D78" s="50"/>
      <c r="E78" s="50"/>
      <c r="F78" s="50">
        <v>421.4</v>
      </c>
      <c r="G78" s="50">
        <v>1060917</v>
      </c>
      <c r="H78" s="50"/>
      <c r="I78" s="50"/>
      <c r="J78" s="50"/>
      <c r="K78" s="50"/>
      <c r="L78" s="50"/>
      <c r="M78" s="50"/>
      <c r="N78" s="51"/>
      <c r="O78" s="51"/>
      <c r="P78" s="249"/>
      <c r="Q78" s="250"/>
    </row>
    <row r="79" spans="1:17" s="24" customFormat="1" ht="25.5">
      <c r="A79" s="122">
        <v>37</v>
      </c>
      <c r="B79" s="135" t="s">
        <v>1466</v>
      </c>
      <c r="C79" s="50">
        <v>1786230.77</v>
      </c>
      <c r="D79" s="50">
        <v>1786230.77</v>
      </c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51"/>
      <c r="P79" s="249"/>
      <c r="Q79" s="250"/>
    </row>
    <row r="80" spans="1:17" s="24" customFormat="1" ht="25.5">
      <c r="A80" s="122">
        <v>38</v>
      </c>
      <c r="B80" s="135" t="s">
        <v>1200</v>
      </c>
      <c r="C80" s="50">
        <v>302373.4</v>
      </c>
      <c r="D80" s="50">
        <v>302373.4</v>
      </c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51"/>
      <c r="P80" s="249"/>
      <c r="Q80" s="250"/>
    </row>
    <row r="81" spans="1:17" s="24" customFormat="1" ht="25.5">
      <c r="A81" s="122">
        <v>39</v>
      </c>
      <c r="B81" s="134" t="s">
        <v>372</v>
      </c>
      <c r="C81" s="50">
        <v>1158398.9</v>
      </c>
      <c r="D81" s="50">
        <v>1158398.9</v>
      </c>
      <c r="E81" s="50"/>
      <c r="F81" s="50"/>
      <c r="G81" s="50"/>
      <c r="H81" s="41"/>
      <c r="I81" s="50"/>
      <c r="J81" s="50"/>
      <c r="K81" s="50"/>
      <c r="L81" s="50"/>
      <c r="M81" s="50"/>
      <c r="N81" s="51"/>
      <c r="O81" s="51"/>
      <c r="P81" s="211"/>
      <c r="Q81" s="237"/>
    </row>
    <row r="82" spans="1:17" s="24" customFormat="1" ht="25.5">
      <c r="A82" s="122">
        <v>40</v>
      </c>
      <c r="B82" s="134" t="s">
        <v>374</v>
      </c>
      <c r="C82" s="50">
        <v>1832812.8</v>
      </c>
      <c r="D82" s="50"/>
      <c r="E82" s="50"/>
      <c r="F82" s="50">
        <v>728</v>
      </c>
      <c r="G82" s="50">
        <v>1832812.8</v>
      </c>
      <c r="H82" s="41"/>
      <c r="I82" s="50"/>
      <c r="J82" s="50"/>
      <c r="K82" s="50"/>
      <c r="L82" s="50"/>
      <c r="M82" s="50"/>
      <c r="N82" s="51"/>
      <c r="O82" s="51"/>
      <c r="P82" s="211"/>
      <c r="Q82" s="237"/>
    </row>
    <row r="83" spans="1:17" s="24" customFormat="1" ht="25.5">
      <c r="A83" s="122">
        <v>41</v>
      </c>
      <c r="B83" s="134" t="s">
        <v>69</v>
      </c>
      <c r="C83" s="50">
        <v>430643.38</v>
      </c>
      <c r="D83" s="50">
        <v>430643.38</v>
      </c>
      <c r="E83" s="50"/>
      <c r="F83" s="50"/>
      <c r="G83" s="50"/>
      <c r="H83" s="41"/>
      <c r="I83" s="50"/>
      <c r="J83" s="50"/>
      <c r="K83" s="50"/>
      <c r="L83" s="50"/>
      <c r="M83" s="50"/>
      <c r="N83" s="51"/>
      <c r="O83" s="51"/>
      <c r="P83" s="211"/>
      <c r="Q83" s="237"/>
    </row>
    <row r="84" spans="1:17" s="24" customFormat="1" ht="12.75">
      <c r="A84" s="122">
        <v>42</v>
      </c>
      <c r="B84" s="134" t="s">
        <v>62</v>
      </c>
      <c r="C84" s="50">
        <f>D84+G84</f>
        <v>1137913.52</v>
      </c>
      <c r="D84" s="50">
        <v>196331.12</v>
      </c>
      <c r="E84" s="50"/>
      <c r="F84" s="50">
        <v>374</v>
      </c>
      <c r="G84" s="50">
        <v>941582.4</v>
      </c>
      <c r="H84" s="41"/>
      <c r="I84" s="50"/>
      <c r="J84" s="50"/>
      <c r="K84" s="50"/>
      <c r="L84" s="50"/>
      <c r="M84" s="50"/>
      <c r="N84" s="51"/>
      <c r="O84" s="51"/>
      <c r="P84" s="249"/>
      <c r="Q84" s="250"/>
    </row>
    <row r="85" spans="1:17" s="24" customFormat="1" ht="12.75">
      <c r="A85" s="123"/>
      <c r="B85" s="65" t="s">
        <v>739</v>
      </c>
      <c r="C85" s="41">
        <f>SUM(C78:C84)</f>
        <v>7709289.77</v>
      </c>
      <c r="D85" s="41">
        <f>SUM(D78:D84)</f>
        <v>3873977.57</v>
      </c>
      <c r="E85" s="41"/>
      <c r="F85" s="41">
        <f>SUM(F78:F84)</f>
        <v>1523.4</v>
      </c>
      <c r="G85" s="41">
        <f>SUM(G78:G84)</f>
        <v>3835312.1999999997</v>
      </c>
      <c r="H85" s="41"/>
      <c r="I85" s="41"/>
      <c r="J85" s="41"/>
      <c r="K85" s="41"/>
      <c r="L85" s="41"/>
      <c r="M85" s="41"/>
      <c r="N85" s="40"/>
      <c r="O85" s="51"/>
      <c r="P85" s="249"/>
      <c r="Q85" s="250"/>
    </row>
    <row r="86" spans="1:17" s="24" customFormat="1" ht="12.75">
      <c r="A86" s="289" t="s">
        <v>758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1"/>
    </row>
    <row r="87" spans="1:17" s="24" customFormat="1" ht="25.5">
      <c r="A87" s="122">
        <v>43</v>
      </c>
      <c r="B87" s="135" t="s">
        <v>1467</v>
      </c>
      <c r="C87" s="50">
        <v>734887.44</v>
      </c>
      <c r="D87" s="50"/>
      <c r="E87" s="4"/>
      <c r="F87" s="40">
        <v>291.9</v>
      </c>
      <c r="G87" s="50">
        <v>734887.44</v>
      </c>
      <c r="H87" s="51"/>
      <c r="I87" s="51"/>
      <c r="J87" s="51"/>
      <c r="K87" s="51"/>
      <c r="L87" s="51"/>
      <c r="M87" s="51"/>
      <c r="N87" s="51"/>
      <c r="O87" s="51"/>
      <c r="P87" s="249"/>
      <c r="Q87" s="250"/>
    </row>
    <row r="88" spans="1:17" s="24" customFormat="1" ht="25.5">
      <c r="A88" s="122">
        <v>44</v>
      </c>
      <c r="B88" s="134" t="s">
        <v>251</v>
      </c>
      <c r="C88" s="50">
        <v>1457267.16</v>
      </c>
      <c r="D88" s="50">
        <v>1457267.16</v>
      </c>
      <c r="E88" s="4"/>
      <c r="F88" s="4"/>
      <c r="G88" s="4"/>
      <c r="H88" s="51"/>
      <c r="I88" s="51"/>
      <c r="J88" s="51"/>
      <c r="K88" s="51"/>
      <c r="L88" s="4"/>
      <c r="M88" s="4"/>
      <c r="N88" s="51"/>
      <c r="O88" s="51"/>
      <c r="P88" s="249"/>
      <c r="Q88" s="250"/>
    </row>
    <row r="89" spans="1:17" s="24" customFormat="1" ht="25.5">
      <c r="A89" s="122">
        <v>45</v>
      </c>
      <c r="B89" s="134" t="s">
        <v>252</v>
      </c>
      <c r="C89" s="50">
        <v>382637.27</v>
      </c>
      <c r="D89" s="50">
        <v>382637.27</v>
      </c>
      <c r="E89" s="4"/>
      <c r="F89" s="40"/>
      <c r="G89" s="4"/>
      <c r="H89" s="51"/>
      <c r="I89" s="41"/>
      <c r="J89" s="51"/>
      <c r="K89" s="51"/>
      <c r="L89" s="51"/>
      <c r="M89" s="51"/>
      <c r="N89" s="51"/>
      <c r="O89" s="51"/>
      <c r="P89" s="249"/>
      <c r="Q89" s="250"/>
    </row>
    <row r="90" spans="1:17" s="24" customFormat="1" ht="25.5">
      <c r="A90" s="122">
        <v>46</v>
      </c>
      <c r="B90" s="134" t="s">
        <v>256</v>
      </c>
      <c r="C90" s="50">
        <v>1254086.83</v>
      </c>
      <c r="D90" s="50">
        <v>1254086.83</v>
      </c>
      <c r="E90" s="4"/>
      <c r="F90" s="40"/>
      <c r="G90" s="4"/>
      <c r="H90" s="51"/>
      <c r="I90" s="51"/>
      <c r="J90" s="51"/>
      <c r="K90" s="51"/>
      <c r="L90" s="51"/>
      <c r="M90" s="51"/>
      <c r="N90" s="51"/>
      <c r="O90" s="51"/>
      <c r="P90" s="249"/>
      <c r="Q90" s="250"/>
    </row>
    <row r="91" spans="1:17" s="24" customFormat="1" ht="25.5">
      <c r="A91" s="122">
        <v>47</v>
      </c>
      <c r="B91" s="134" t="s">
        <v>474</v>
      </c>
      <c r="C91" s="50">
        <v>927573.54</v>
      </c>
      <c r="D91" s="50">
        <v>927573.54</v>
      </c>
      <c r="E91" s="4"/>
      <c r="F91" s="40"/>
      <c r="G91" s="50"/>
      <c r="H91" s="41"/>
      <c r="I91" s="41"/>
      <c r="J91" s="41"/>
      <c r="K91" s="41"/>
      <c r="L91" s="51"/>
      <c r="M91" s="51"/>
      <c r="N91" s="51"/>
      <c r="O91" s="51"/>
      <c r="P91" s="211"/>
      <c r="Q91" s="237"/>
    </row>
    <row r="92" spans="1:17" s="24" customFormat="1" ht="25.5">
      <c r="A92" s="122">
        <v>48</v>
      </c>
      <c r="B92" s="134" t="s">
        <v>475</v>
      </c>
      <c r="C92" s="50">
        <v>1523148</v>
      </c>
      <c r="D92" s="50"/>
      <c r="E92" s="4"/>
      <c r="F92" s="40">
        <v>968</v>
      </c>
      <c r="G92" s="50">
        <v>1523148</v>
      </c>
      <c r="H92" s="41"/>
      <c r="I92" s="41"/>
      <c r="J92" s="41"/>
      <c r="K92" s="41"/>
      <c r="L92" s="51"/>
      <c r="M92" s="51"/>
      <c r="N92" s="51"/>
      <c r="O92" s="51"/>
      <c r="P92" s="211"/>
      <c r="Q92" s="237"/>
    </row>
    <row r="93" spans="1:17" s="24" customFormat="1" ht="25.5">
      <c r="A93" s="122">
        <v>49</v>
      </c>
      <c r="B93" s="134" t="s">
        <v>377</v>
      </c>
      <c r="C93" s="50">
        <v>458383.81</v>
      </c>
      <c r="D93" s="50">
        <v>458383.81</v>
      </c>
      <c r="E93" s="4"/>
      <c r="F93" s="40"/>
      <c r="G93" s="50"/>
      <c r="H93" s="41"/>
      <c r="I93" s="41"/>
      <c r="J93" s="41"/>
      <c r="K93" s="41"/>
      <c r="L93" s="51"/>
      <c r="M93" s="51"/>
      <c r="N93" s="51"/>
      <c r="O93" s="51"/>
      <c r="P93" s="211"/>
      <c r="Q93" s="237"/>
    </row>
    <row r="94" spans="1:17" s="24" customFormat="1" ht="25.5">
      <c r="A94" s="122">
        <v>50</v>
      </c>
      <c r="B94" s="134" t="s">
        <v>253</v>
      </c>
      <c r="C94" s="50">
        <v>988472.7</v>
      </c>
      <c r="D94" s="50"/>
      <c r="E94" s="4"/>
      <c r="F94" s="40">
        <v>628.2</v>
      </c>
      <c r="G94" s="50">
        <v>988472.7</v>
      </c>
      <c r="H94" s="41"/>
      <c r="I94" s="41"/>
      <c r="J94" s="41"/>
      <c r="K94" s="41"/>
      <c r="L94" s="51"/>
      <c r="M94" s="51"/>
      <c r="N94" s="51"/>
      <c r="O94" s="51"/>
      <c r="P94" s="249"/>
      <c r="Q94" s="250"/>
    </row>
    <row r="95" spans="1:17" s="24" customFormat="1" ht="12.75">
      <c r="A95" s="123"/>
      <c r="B95" s="65" t="s">
        <v>739</v>
      </c>
      <c r="C95" s="41">
        <f>SUM(C87:C94)</f>
        <v>7726456.75</v>
      </c>
      <c r="D95" s="41">
        <f>SUM(D87:D94)</f>
        <v>4479948.609999999</v>
      </c>
      <c r="E95" s="41"/>
      <c r="F95" s="41">
        <f>SUM(F87:F94)</f>
        <v>1888.1000000000001</v>
      </c>
      <c r="G95" s="41">
        <f>SUM(G87:G94)</f>
        <v>3246508.1399999997</v>
      </c>
      <c r="H95" s="41"/>
      <c r="I95" s="41"/>
      <c r="J95" s="41"/>
      <c r="K95" s="41"/>
      <c r="L95" s="41"/>
      <c r="M95" s="41"/>
      <c r="N95" s="40"/>
      <c r="O95" s="51"/>
      <c r="P95" s="249"/>
      <c r="Q95" s="250"/>
    </row>
    <row r="96" spans="1:17" s="24" customFormat="1" ht="12.75">
      <c r="A96" s="289" t="s">
        <v>760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1"/>
    </row>
    <row r="97" spans="1:17" s="24" customFormat="1" ht="25.5">
      <c r="A97" s="137">
        <v>51</v>
      </c>
      <c r="B97" s="138" t="s">
        <v>115</v>
      </c>
      <c r="C97" s="50">
        <v>190607.4</v>
      </c>
      <c r="D97" s="50">
        <v>178019.4</v>
      </c>
      <c r="E97" s="50">
        <v>12588</v>
      </c>
      <c r="F97" s="50"/>
      <c r="G97" s="50"/>
      <c r="H97" s="53"/>
      <c r="I97" s="53"/>
      <c r="J97" s="53"/>
      <c r="K97" s="53"/>
      <c r="L97" s="53"/>
      <c r="M97" s="53"/>
      <c r="N97" s="53"/>
      <c r="O97" s="53"/>
      <c r="P97" s="249"/>
      <c r="Q97" s="250"/>
    </row>
    <row r="98" spans="1:17" s="24" customFormat="1" ht="25.5">
      <c r="A98" s="122">
        <v>52</v>
      </c>
      <c r="B98" s="135" t="s">
        <v>1201</v>
      </c>
      <c r="C98" s="50">
        <v>3803723</v>
      </c>
      <c r="D98" s="50"/>
      <c r="E98" s="50"/>
      <c r="F98" s="50">
        <v>1970.1</v>
      </c>
      <c r="G98" s="50">
        <v>3803723</v>
      </c>
      <c r="H98" s="53"/>
      <c r="I98" s="53"/>
      <c r="J98" s="53"/>
      <c r="K98" s="53"/>
      <c r="L98" s="53"/>
      <c r="M98" s="53"/>
      <c r="N98" s="53"/>
      <c r="O98" s="53"/>
      <c r="P98" s="249"/>
      <c r="Q98" s="250"/>
    </row>
    <row r="99" spans="1:17" s="24" customFormat="1" ht="25.5">
      <c r="A99" s="137">
        <v>53</v>
      </c>
      <c r="B99" s="135" t="s">
        <v>967</v>
      </c>
      <c r="C99" s="50">
        <v>157845</v>
      </c>
      <c r="D99" s="50">
        <v>145257</v>
      </c>
      <c r="E99" s="50">
        <v>12588</v>
      </c>
      <c r="F99" s="50"/>
      <c r="G99" s="50"/>
      <c r="H99" s="202"/>
      <c r="I99" s="53"/>
      <c r="J99" s="53"/>
      <c r="K99" s="53"/>
      <c r="L99" s="53"/>
      <c r="M99" s="53"/>
      <c r="N99" s="53"/>
      <c r="O99" s="53"/>
      <c r="P99" s="249"/>
      <c r="Q99" s="250"/>
    </row>
    <row r="100" spans="1:17" s="24" customFormat="1" ht="12.75">
      <c r="A100" s="123"/>
      <c r="B100" s="65" t="s">
        <v>739</v>
      </c>
      <c r="C100" s="41">
        <f>SUM(C97:C99)</f>
        <v>4152175.4</v>
      </c>
      <c r="D100" s="41">
        <f>SUM(D97:D99)</f>
        <v>323276.4</v>
      </c>
      <c r="E100" s="41">
        <f>SUM(E97:E99)</f>
        <v>25176</v>
      </c>
      <c r="F100" s="41">
        <f>SUM(F97:F99)</f>
        <v>1970.1</v>
      </c>
      <c r="G100" s="41">
        <f>SUM(G97:G99)</f>
        <v>3803723</v>
      </c>
      <c r="H100" s="53"/>
      <c r="I100" s="53"/>
      <c r="J100" s="53"/>
      <c r="K100" s="53"/>
      <c r="L100" s="53"/>
      <c r="M100" s="53"/>
      <c r="N100" s="53"/>
      <c r="O100" s="53"/>
      <c r="P100" s="249"/>
      <c r="Q100" s="250"/>
    </row>
    <row r="101" spans="1:17" s="24" customFormat="1" ht="12.75">
      <c r="A101" s="289" t="s">
        <v>734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1"/>
    </row>
    <row r="102" spans="1:17" s="24" customFormat="1" ht="25.5">
      <c r="A102" s="122">
        <v>54</v>
      </c>
      <c r="B102" s="135" t="s">
        <v>164</v>
      </c>
      <c r="C102" s="50">
        <f aca="true" t="shared" si="1" ref="C102:C108">D102+E102+G102+M102</f>
        <v>707024.2</v>
      </c>
      <c r="D102" s="50">
        <v>707024.2</v>
      </c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249"/>
      <c r="Q102" s="250"/>
    </row>
    <row r="103" spans="1:17" s="24" customFormat="1" ht="25.5">
      <c r="A103" s="122">
        <v>55</v>
      </c>
      <c r="B103" s="135" t="s">
        <v>165</v>
      </c>
      <c r="C103" s="50">
        <f t="shared" si="1"/>
        <v>2547498.3600000003</v>
      </c>
      <c r="D103" s="50">
        <v>439209.76</v>
      </c>
      <c r="E103" s="50">
        <v>12588</v>
      </c>
      <c r="F103" s="50">
        <v>832.42</v>
      </c>
      <c r="G103" s="50">
        <v>2095700.6</v>
      </c>
      <c r="H103" s="41"/>
      <c r="I103" s="51"/>
      <c r="J103" s="51"/>
      <c r="K103" s="51"/>
      <c r="L103" s="51"/>
      <c r="M103" s="51"/>
      <c r="N103" s="51"/>
      <c r="O103" s="51"/>
      <c r="P103" s="249"/>
      <c r="Q103" s="250"/>
    </row>
    <row r="104" spans="1:17" s="24" customFormat="1" ht="25.5">
      <c r="A104" s="122">
        <v>56</v>
      </c>
      <c r="B104" s="135" t="s">
        <v>110</v>
      </c>
      <c r="C104" s="50">
        <f t="shared" si="1"/>
        <v>474254.04</v>
      </c>
      <c r="D104" s="50"/>
      <c r="E104" s="50"/>
      <c r="F104" s="50"/>
      <c r="G104" s="50"/>
      <c r="H104" s="41"/>
      <c r="I104" s="51"/>
      <c r="J104" s="51"/>
      <c r="K104" s="51"/>
      <c r="L104" s="50">
        <v>364.27</v>
      </c>
      <c r="M104" s="50">
        <v>474254.04</v>
      </c>
      <c r="N104" s="51"/>
      <c r="O104" s="51"/>
      <c r="P104" s="249"/>
      <c r="Q104" s="250"/>
    </row>
    <row r="105" spans="1:17" s="24" customFormat="1" ht="25.5">
      <c r="A105" s="122">
        <v>57</v>
      </c>
      <c r="B105" s="135" t="s">
        <v>476</v>
      </c>
      <c r="C105" s="50">
        <f t="shared" si="1"/>
        <v>842698.5</v>
      </c>
      <c r="D105" s="50">
        <v>842698.5</v>
      </c>
      <c r="E105" s="50"/>
      <c r="F105" s="50"/>
      <c r="G105" s="50"/>
      <c r="H105" s="41"/>
      <c r="I105" s="81"/>
      <c r="J105" s="81"/>
      <c r="K105" s="81"/>
      <c r="L105" s="51"/>
      <c r="M105" s="51"/>
      <c r="N105" s="51"/>
      <c r="O105" s="51"/>
      <c r="P105" s="249"/>
      <c r="Q105" s="250"/>
    </row>
    <row r="106" spans="1:17" s="24" customFormat="1" ht="25.5">
      <c r="A106" s="122">
        <v>58</v>
      </c>
      <c r="B106" s="135" t="s">
        <v>477</v>
      </c>
      <c r="C106" s="50">
        <f t="shared" si="1"/>
        <v>666308.02</v>
      </c>
      <c r="D106" s="50"/>
      <c r="E106" s="50"/>
      <c r="F106" s="50">
        <v>264.66</v>
      </c>
      <c r="G106" s="50">
        <v>666308.02</v>
      </c>
      <c r="H106" s="41"/>
      <c r="I106" s="81"/>
      <c r="J106" s="81"/>
      <c r="K106" s="81"/>
      <c r="L106" s="51"/>
      <c r="M106" s="51"/>
      <c r="N106" s="51"/>
      <c r="O106" s="51"/>
      <c r="P106" s="211"/>
      <c r="Q106" s="237"/>
    </row>
    <row r="107" spans="1:17" s="24" customFormat="1" ht="25.5">
      <c r="A107" s="122">
        <v>59</v>
      </c>
      <c r="B107" s="135" t="s">
        <v>478</v>
      </c>
      <c r="C107" s="50">
        <f t="shared" si="1"/>
        <v>2213750.86</v>
      </c>
      <c r="D107" s="50"/>
      <c r="E107" s="50"/>
      <c r="F107" s="50">
        <v>879.31</v>
      </c>
      <c r="G107" s="50">
        <v>2213750.86</v>
      </c>
      <c r="H107" s="41"/>
      <c r="I107" s="81"/>
      <c r="J107" s="81"/>
      <c r="K107" s="81"/>
      <c r="L107" s="51"/>
      <c r="M107" s="51"/>
      <c r="N107" s="51"/>
      <c r="O107" s="51"/>
      <c r="P107" s="211"/>
      <c r="Q107" s="237"/>
    </row>
    <row r="108" spans="1:17" s="24" customFormat="1" ht="27" customHeight="1">
      <c r="A108" s="122">
        <v>60</v>
      </c>
      <c r="B108" s="135" t="s">
        <v>13</v>
      </c>
      <c r="C108" s="50">
        <f t="shared" si="1"/>
        <v>986899.2</v>
      </c>
      <c r="D108" s="50"/>
      <c r="E108" s="50"/>
      <c r="F108" s="50">
        <v>392</v>
      </c>
      <c r="G108" s="50">
        <v>986899.2</v>
      </c>
      <c r="H108" s="41"/>
      <c r="I108" s="51"/>
      <c r="J108" s="51"/>
      <c r="K108" s="51"/>
      <c r="L108" s="51"/>
      <c r="M108" s="51"/>
      <c r="N108" s="51"/>
      <c r="O108" s="51"/>
      <c r="P108" s="249"/>
      <c r="Q108" s="250"/>
    </row>
    <row r="109" spans="1:17" s="24" customFormat="1" ht="12.75">
      <c r="A109" s="123"/>
      <c r="B109" s="65" t="s">
        <v>739</v>
      </c>
      <c r="C109" s="41">
        <f>SUM(C102:C108)</f>
        <v>8438433.18</v>
      </c>
      <c r="D109" s="41">
        <f>SUM(D102:D108)</f>
        <v>1988932.46</v>
      </c>
      <c r="E109" s="41">
        <f>SUM(E102:E108)</f>
        <v>12588</v>
      </c>
      <c r="F109" s="41">
        <f>SUM(F102:F108)</f>
        <v>2368.39</v>
      </c>
      <c r="G109" s="41">
        <f>SUM(G102:G108)</f>
        <v>5962658.680000001</v>
      </c>
      <c r="H109" s="41"/>
      <c r="I109" s="41"/>
      <c r="J109" s="41"/>
      <c r="K109" s="41"/>
      <c r="L109" s="41">
        <f>SUM(L102:L108)</f>
        <v>364.27</v>
      </c>
      <c r="M109" s="41">
        <f>SUM(M102:M108)</f>
        <v>474254.04</v>
      </c>
      <c r="N109" s="53"/>
      <c r="O109" s="51"/>
      <c r="P109" s="249"/>
      <c r="Q109" s="250"/>
    </row>
    <row r="110" spans="1:17" s="24" customFormat="1" ht="12.75">
      <c r="A110" s="289" t="s">
        <v>741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1"/>
    </row>
    <row r="111" spans="1:17" s="24" customFormat="1" ht="12.75">
      <c r="A111" s="122">
        <v>61</v>
      </c>
      <c r="B111" s="135" t="s">
        <v>70</v>
      </c>
      <c r="C111" s="50">
        <v>624868</v>
      </c>
      <c r="D111" s="50"/>
      <c r="E111" s="50"/>
      <c r="F111" s="50">
        <v>248.2</v>
      </c>
      <c r="G111" s="50">
        <v>624868</v>
      </c>
      <c r="H111" s="40"/>
      <c r="I111" s="40"/>
      <c r="J111" s="40"/>
      <c r="K111" s="40"/>
      <c r="L111" s="40"/>
      <c r="M111" s="40"/>
      <c r="N111" s="40"/>
      <c r="O111" s="40"/>
      <c r="P111" s="249"/>
      <c r="Q111" s="250"/>
    </row>
    <row r="112" spans="1:17" s="24" customFormat="1" ht="27" customHeight="1">
      <c r="A112" s="122">
        <v>62</v>
      </c>
      <c r="B112" s="135" t="s">
        <v>1468</v>
      </c>
      <c r="C112" s="50">
        <v>886950</v>
      </c>
      <c r="D112" s="50"/>
      <c r="E112" s="50"/>
      <c r="F112" s="50">
        <v>352.3</v>
      </c>
      <c r="G112" s="50">
        <v>886950</v>
      </c>
      <c r="H112" s="40"/>
      <c r="I112" s="40"/>
      <c r="J112" s="40"/>
      <c r="K112" s="40"/>
      <c r="L112" s="40"/>
      <c r="M112" s="40"/>
      <c r="N112" s="40"/>
      <c r="O112" s="40"/>
      <c r="P112" s="249"/>
      <c r="Q112" s="250"/>
    </row>
    <row r="113" spans="1:17" s="24" customFormat="1" ht="25.5">
      <c r="A113" s="122">
        <v>63</v>
      </c>
      <c r="B113" s="135" t="s">
        <v>1469</v>
      </c>
      <c r="C113" s="50">
        <v>1574255</v>
      </c>
      <c r="D113" s="50"/>
      <c r="E113" s="50"/>
      <c r="F113" s="50">
        <v>625.3</v>
      </c>
      <c r="G113" s="50">
        <v>1574255</v>
      </c>
      <c r="H113" s="40"/>
      <c r="I113" s="40"/>
      <c r="J113" s="40"/>
      <c r="K113" s="40"/>
      <c r="L113" s="40"/>
      <c r="M113" s="40"/>
      <c r="N113" s="40"/>
      <c r="O113" s="40"/>
      <c r="P113" s="249"/>
      <c r="Q113" s="250"/>
    </row>
    <row r="114" spans="1:17" s="24" customFormat="1" ht="25.5">
      <c r="A114" s="122">
        <v>64</v>
      </c>
      <c r="B114" s="135" t="s">
        <v>71</v>
      </c>
      <c r="C114" s="50">
        <v>1044804</v>
      </c>
      <c r="D114" s="50"/>
      <c r="E114" s="50"/>
      <c r="F114" s="50">
        <v>415</v>
      </c>
      <c r="G114" s="50">
        <v>1044804</v>
      </c>
      <c r="H114" s="40"/>
      <c r="I114" s="40"/>
      <c r="J114" s="40"/>
      <c r="K114" s="40"/>
      <c r="L114" s="40"/>
      <c r="M114" s="40"/>
      <c r="N114" s="40"/>
      <c r="O114" s="40"/>
      <c r="P114" s="249"/>
      <c r="Q114" s="250"/>
    </row>
    <row r="115" spans="1:17" s="24" customFormat="1" ht="25.5">
      <c r="A115" s="122">
        <v>65</v>
      </c>
      <c r="B115" s="135" t="s">
        <v>72</v>
      </c>
      <c r="C115" s="50">
        <v>908601</v>
      </c>
      <c r="D115" s="50"/>
      <c r="E115" s="50"/>
      <c r="F115" s="50">
        <v>360.9</v>
      </c>
      <c r="G115" s="50">
        <v>908601</v>
      </c>
      <c r="H115" s="40"/>
      <c r="I115" s="40"/>
      <c r="J115" s="40"/>
      <c r="K115" s="40"/>
      <c r="L115" s="40"/>
      <c r="M115" s="40"/>
      <c r="N115" s="40"/>
      <c r="O115" s="40"/>
      <c r="P115" s="249"/>
      <c r="Q115" s="250"/>
    </row>
    <row r="116" spans="1:17" s="24" customFormat="1" ht="25.5">
      <c r="A116" s="122">
        <v>66</v>
      </c>
      <c r="B116" s="135" t="s">
        <v>1470</v>
      </c>
      <c r="C116" s="50">
        <v>1560912</v>
      </c>
      <c r="D116" s="50"/>
      <c r="E116" s="50"/>
      <c r="F116" s="50">
        <v>620</v>
      </c>
      <c r="G116" s="50">
        <v>1560912</v>
      </c>
      <c r="H116" s="203"/>
      <c r="I116" s="40"/>
      <c r="J116" s="40"/>
      <c r="K116" s="40"/>
      <c r="L116" s="40"/>
      <c r="M116" s="40"/>
      <c r="N116" s="40"/>
      <c r="O116" s="40"/>
      <c r="P116" s="249"/>
      <c r="Q116" s="250"/>
    </row>
    <row r="117" spans="1:17" s="24" customFormat="1" ht="25.5">
      <c r="A117" s="122">
        <v>67</v>
      </c>
      <c r="B117" s="135" t="s">
        <v>1369</v>
      </c>
      <c r="C117" s="50">
        <v>438355</v>
      </c>
      <c r="D117" s="50">
        <v>438355</v>
      </c>
      <c r="E117" s="50"/>
      <c r="F117" s="50"/>
      <c r="G117" s="50"/>
      <c r="H117" s="40"/>
      <c r="I117" s="40"/>
      <c r="J117" s="40"/>
      <c r="K117" s="40"/>
      <c r="L117" s="40"/>
      <c r="M117" s="40"/>
      <c r="N117" s="40"/>
      <c r="O117" s="40"/>
      <c r="P117" s="249"/>
      <c r="Q117" s="250"/>
    </row>
    <row r="118" spans="1:17" s="24" customFormat="1" ht="25.5">
      <c r="A118" s="122">
        <v>68</v>
      </c>
      <c r="B118" s="135" t="s">
        <v>1370</v>
      </c>
      <c r="C118" s="50">
        <v>735233</v>
      </c>
      <c r="D118" s="50">
        <v>691175</v>
      </c>
      <c r="E118" s="50">
        <v>44058</v>
      </c>
      <c r="F118" s="50"/>
      <c r="G118" s="50"/>
      <c r="H118" s="40"/>
      <c r="I118" s="40"/>
      <c r="J118" s="40"/>
      <c r="K118" s="40"/>
      <c r="L118" s="40"/>
      <c r="M118" s="40"/>
      <c r="N118" s="40"/>
      <c r="O118" s="40"/>
      <c r="P118" s="249"/>
      <c r="Q118" s="250"/>
    </row>
    <row r="119" spans="1:17" s="24" customFormat="1" ht="25.5">
      <c r="A119" s="122">
        <v>69</v>
      </c>
      <c r="B119" s="135" t="s">
        <v>1371</v>
      </c>
      <c r="C119" s="50">
        <v>1951140</v>
      </c>
      <c r="D119" s="50"/>
      <c r="E119" s="50"/>
      <c r="F119" s="50">
        <v>775</v>
      </c>
      <c r="G119" s="50">
        <v>1951140</v>
      </c>
      <c r="H119" s="40"/>
      <c r="I119" s="40"/>
      <c r="J119" s="40"/>
      <c r="K119" s="40"/>
      <c r="L119" s="40"/>
      <c r="M119" s="40"/>
      <c r="N119" s="40"/>
      <c r="O119" s="40"/>
      <c r="P119" s="249"/>
      <c r="Q119" s="250"/>
    </row>
    <row r="120" spans="1:17" s="24" customFormat="1" ht="25.5">
      <c r="A120" s="122">
        <v>70</v>
      </c>
      <c r="B120" s="135" t="s">
        <v>382</v>
      </c>
      <c r="C120" s="50">
        <v>2927969</v>
      </c>
      <c r="D120" s="50"/>
      <c r="E120" s="50"/>
      <c r="F120" s="50">
        <v>1163</v>
      </c>
      <c r="G120" s="50">
        <v>2927969</v>
      </c>
      <c r="H120" s="40"/>
      <c r="I120" s="40"/>
      <c r="J120" s="40"/>
      <c r="K120" s="40"/>
      <c r="L120" s="40"/>
      <c r="M120" s="40"/>
      <c r="N120" s="40"/>
      <c r="O120" s="40"/>
      <c r="P120" s="211"/>
      <c r="Q120" s="237"/>
    </row>
    <row r="121" spans="1:17" s="24" customFormat="1" ht="25.5">
      <c r="A121" s="122">
        <v>71</v>
      </c>
      <c r="B121" s="135" t="s">
        <v>1471</v>
      </c>
      <c r="C121" s="50">
        <v>2114784</v>
      </c>
      <c r="D121" s="50"/>
      <c r="E121" s="50"/>
      <c r="F121" s="50">
        <v>840</v>
      </c>
      <c r="G121" s="50">
        <v>2114784</v>
      </c>
      <c r="H121" s="41"/>
      <c r="I121" s="40"/>
      <c r="J121" s="40"/>
      <c r="K121" s="40"/>
      <c r="L121" s="40"/>
      <c r="M121" s="40"/>
      <c r="N121" s="40"/>
      <c r="O121" s="40"/>
      <c r="P121" s="249"/>
      <c r="Q121" s="250"/>
    </row>
    <row r="122" spans="1:17" s="24" customFormat="1" ht="12.75">
      <c r="A122" s="123"/>
      <c r="B122" s="65" t="s">
        <v>739</v>
      </c>
      <c r="C122" s="41">
        <f>SUM(C111:C121)</f>
        <v>14767871</v>
      </c>
      <c r="D122" s="41">
        <f>SUM(D111:D121)</f>
        <v>1129530</v>
      </c>
      <c r="E122" s="41">
        <f>SUM(E111:E121)</f>
        <v>44058</v>
      </c>
      <c r="F122" s="41">
        <f>SUM(F111:F121)</f>
        <v>5399.7</v>
      </c>
      <c r="G122" s="41">
        <f>SUM(G111:G121)</f>
        <v>13594283</v>
      </c>
      <c r="H122" s="81"/>
      <c r="I122" s="40"/>
      <c r="J122" s="40"/>
      <c r="K122" s="40"/>
      <c r="L122" s="40"/>
      <c r="M122" s="40"/>
      <c r="N122" s="40"/>
      <c r="O122" s="40"/>
      <c r="P122" s="249"/>
      <c r="Q122" s="250"/>
    </row>
    <row r="123" spans="1:17" s="24" customFormat="1" ht="12.75">
      <c r="A123" s="289" t="s">
        <v>774</v>
      </c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1"/>
    </row>
    <row r="124" spans="1:17" s="24" customFormat="1" ht="25.5">
      <c r="A124" s="122">
        <v>72</v>
      </c>
      <c r="B124" s="135" t="s">
        <v>1472</v>
      </c>
      <c r="C124" s="50">
        <v>986584.5</v>
      </c>
      <c r="D124" s="50"/>
      <c r="E124" s="50"/>
      <c r="F124" s="50">
        <v>627</v>
      </c>
      <c r="G124" s="50">
        <v>986584.5</v>
      </c>
      <c r="H124" s="203"/>
      <c r="I124" s="203"/>
      <c r="J124" s="40"/>
      <c r="K124" s="40"/>
      <c r="L124" s="40"/>
      <c r="M124" s="40"/>
      <c r="N124" s="40"/>
      <c r="O124" s="40"/>
      <c r="P124" s="249"/>
      <c r="Q124" s="250"/>
    </row>
    <row r="125" spans="1:17" s="24" customFormat="1" ht="25.5">
      <c r="A125" s="122">
        <v>73</v>
      </c>
      <c r="B125" s="135" t="s">
        <v>1473</v>
      </c>
      <c r="C125" s="50">
        <v>1425716.88</v>
      </c>
      <c r="D125" s="50"/>
      <c r="E125" s="50"/>
      <c r="F125" s="50">
        <v>566.3</v>
      </c>
      <c r="G125" s="50">
        <v>1425716.88</v>
      </c>
      <c r="H125" s="203"/>
      <c r="I125" s="203"/>
      <c r="J125" s="40"/>
      <c r="K125" s="40"/>
      <c r="L125" s="40"/>
      <c r="M125" s="40"/>
      <c r="N125" s="40"/>
      <c r="O125" s="40"/>
      <c r="P125" s="249"/>
      <c r="Q125" s="250"/>
    </row>
    <row r="126" spans="1:17" s="24" customFormat="1" ht="25.5">
      <c r="A126" s="122">
        <v>74</v>
      </c>
      <c r="B126" s="135" t="s">
        <v>1474</v>
      </c>
      <c r="C126" s="50">
        <v>1581210.15</v>
      </c>
      <c r="D126" s="50"/>
      <c r="E126" s="50"/>
      <c r="F126" s="50">
        <v>1004.9</v>
      </c>
      <c r="G126" s="50">
        <v>1581210.15</v>
      </c>
      <c r="H126" s="203"/>
      <c r="I126" s="203"/>
      <c r="J126" s="40"/>
      <c r="K126" s="40"/>
      <c r="L126" s="40"/>
      <c r="M126" s="40"/>
      <c r="N126" s="40"/>
      <c r="O126" s="40"/>
      <c r="P126" s="249"/>
      <c r="Q126" s="250"/>
    </row>
    <row r="127" spans="1:17" s="24" customFormat="1" ht="25.5">
      <c r="A127" s="122">
        <v>75</v>
      </c>
      <c r="B127" s="135" t="s">
        <v>1475</v>
      </c>
      <c r="C127" s="50">
        <v>975113.69</v>
      </c>
      <c r="D127" s="50"/>
      <c r="E127" s="50"/>
      <c r="F127" s="50">
        <v>619.71</v>
      </c>
      <c r="G127" s="50">
        <v>975113.69</v>
      </c>
      <c r="H127" s="203"/>
      <c r="I127" s="203"/>
      <c r="J127" s="40"/>
      <c r="K127" s="40"/>
      <c r="L127" s="40"/>
      <c r="M127" s="40"/>
      <c r="N127" s="40"/>
      <c r="O127" s="40"/>
      <c r="P127" s="249"/>
      <c r="Q127" s="250"/>
    </row>
    <row r="128" spans="1:17" s="24" customFormat="1" ht="25.5">
      <c r="A128" s="122">
        <v>76</v>
      </c>
      <c r="B128" s="135" t="s">
        <v>1476</v>
      </c>
      <c r="C128" s="50">
        <v>1582783.65</v>
      </c>
      <c r="D128" s="50"/>
      <c r="E128" s="50"/>
      <c r="F128" s="50">
        <v>1005.9</v>
      </c>
      <c r="G128" s="50">
        <v>1582783.65</v>
      </c>
      <c r="H128" s="203"/>
      <c r="I128" s="203"/>
      <c r="J128" s="40"/>
      <c r="K128" s="40"/>
      <c r="L128" s="40"/>
      <c r="M128" s="40"/>
      <c r="N128" s="40"/>
      <c r="O128" s="40"/>
      <c r="P128" s="249"/>
      <c r="Q128" s="250"/>
    </row>
    <row r="129" spans="1:17" s="24" customFormat="1" ht="25.5">
      <c r="A129" s="122">
        <v>77</v>
      </c>
      <c r="B129" s="135" t="s">
        <v>568</v>
      </c>
      <c r="C129" s="50">
        <v>1630587.75</v>
      </c>
      <c r="D129" s="50">
        <v>1630587.75</v>
      </c>
      <c r="E129" s="50"/>
      <c r="F129" s="50"/>
      <c r="G129" s="50"/>
      <c r="H129" s="203"/>
      <c r="I129" s="203"/>
      <c r="J129" s="40"/>
      <c r="K129" s="40"/>
      <c r="L129" s="40"/>
      <c r="M129" s="40"/>
      <c r="N129" s="40"/>
      <c r="O129" s="40"/>
      <c r="P129" s="249"/>
      <c r="Q129" s="250"/>
    </row>
    <row r="130" spans="1:17" s="24" customFormat="1" ht="25.5">
      <c r="A130" s="122">
        <v>78</v>
      </c>
      <c r="B130" s="135" t="s">
        <v>569</v>
      </c>
      <c r="C130" s="50">
        <v>1067975.88</v>
      </c>
      <c r="D130" s="50">
        <v>1067975.88</v>
      </c>
      <c r="E130" s="50"/>
      <c r="F130" s="50"/>
      <c r="G130" s="50"/>
      <c r="H130" s="203"/>
      <c r="I130" s="203"/>
      <c r="J130" s="40"/>
      <c r="K130" s="40"/>
      <c r="L130" s="40"/>
      <c r="M130" s="40"/>
      <c r="N130" s="40"/>
      <c r="O130" s="40"/>
      <c r="P130" s="249"/>
      <c r="Q130" s="250"/>
    </row>
    <row r="131" spans="1:17" s="24" customFormat="1" ht="25.5">
      <c r="A131" s="122">
        <v>79</v>
      </c>
      <c r="B131" s="134" t="s">
        <v>1284</v>
      </c>
      <c r="C131" s="50">
        <v>2833901.05</v>
      </c>
      <c r="D131" s="50"/>
      <c r="E131" s="50"/>
      <c r="F131" s="50">
        <v>740</v>
      </c>
      <c r="G131" s="50">
        <v>2833901.05</v>
      </c>
      <c r="H131" s="203"/>
      <c r="I131" s="203"/>
      <c r="J131" s="40"/>
      <c r="K131" s="40"/>
      <c r="L131" s="40"/>
      <c r="M131" s="40"/>
      <c r="N131" s="40"/>
      <c r="O131" s="40"/>
      <c r="P131" s="249"/>
      <c r="Q131" s="250"/>
    </row>
    <row r="132" spans="1:17" s="24" customFormat="1" ht="25.5">
      <c r="A132" s="122">
        <v>80</v>
      </c>
      <c r="B132" s="134" t="s">
        <v>479</v>
      </c>
      <c r="C132" s="50">
        <v>1065918.12</v>
      </c>
      <c r="D132" s="50">
        <v>1065918.12</v>
      </c>
      <c r="E132" s="50"/>
      <c r="F132" s="50"/>
      <c r="G132" s="50"/>
      <c r="H132" s="204"/>
      <c r="I132" s="203"/>
      <c r="J132" s="40"/>
      <c r="K132" s="40"/>
      <c r="L132" s="40"/>
      <c r="M132" s="40"/>
      <c r="N132" s="40"/>
      <c r="O132" s="40"/>
      <c r="P132" s="211"/>
      <c r="Q132" s="237"/>
    </row>
    <row r="133" spans="1:17" s="24" customFormat="1" ht="25.5">
      <c r="A133" s="122">
        <v>81</v>
      </c>
      <c r="B133" s="134" t="s">
        <v>384</v>
      </c>
      <c r="C133" s="50">
        <v>2943046.27</v>
      </c>
      <c r="D133" s="50">
        <v>2943046.27</v>
      </c>
      <c r="E133" s="50"/>
      <c r="F133" s="50"/>
      <c r="G133" s="50"/>
      <c r="H133" s="204"/>
      <c r="I133" s="203"/>
      <c r="J133" s="40"/>
      <c r="K133" s="40"/>
      <c r="L133" s="40"/>
      <c r="M133" s="40"/>
      <c r="N133" s="40"/>
      <c r="O133" s="40"/>
      <c r="P133" s="211"/>
      <c r="Q133" s="237"/>
    </row>
    <row r="134" spans="1:17" s="24" customFormat="1" ht="25.5">
      <c r="A134" s="122">
        <v>82</v>
      </c>
      <c r="B134" s="134" t="s">
        <v>480</v>
      </c>
      <c r="C134" s="50">
        <v>2604759.08</v>
      </c>
      <c r="D134" s="50">
        <v>2604759.08</v>
      </c>
      <c r="E134" s="50"/>
      <c r="F134" s="50"/>
      <c r="G134" s="50"/>
      <c r="H134" s="204"/>
      <c r="I134" s="203"/>
      <c r="J134" s="40"/>
      <c r="K134" s="40"/>
      <c r="L134" s="40"/>
      <c r="M134" s="40"/>
      <c r="N134" s="40"/>
      <c r="O134" s="40"/>
      <c r="P134" s="211"/>
      <c r="Q134" s="237"/>
    </row>
    <row r="135" spans="1:17" s="24" customFormat="1" ht="25.5">
      <c r="A135" s="122">
        <v>83</v>
      </c>
      <c r="B135" s="134" t="s">
        <v>386</v>
      </c>
      <c r="C135" s="50">
        <v>425612.58</v>
      </c>
      <c r="D135" s="50">
        <v>425612.58</v>
      </c>
      <c r="E135" s="50"/>
      <c r="F135" s="50"/>
      <c r="G135" s="50"/>
      <c r="H135" s="204"/>
      <c r="I135" s="203"/>
      <c r="J135" s="40"/>
      <c r="K135" s="40"/>
      <c r="L135" s="40"/>
      <c r="M135" s="40"/>
      <c r="N135" s="40"/>
      <c r="O135" s="40"/>
      <c r="P135" s="211"/>
      <c r="Q135" s="237"/>
    </row>
    <row r="136" spans="1:17" s="24" customFormat="1" ht="25.5">
      <c r="A136" s="122">
        <v>84</v>
      </c>
      <c r="B136" s="134" t="s">
        <v>388</v>
      </c>
      <c r="C136" s="50">
        <v>650013.78</v>
      </c>
      <c r="D136" s="50">
        <v>650013.78</v>
      </c>
      <c r="E136" s="50"/>
      <c r="F136" s="50"/>
      <c r="G136" s="50"/>
      <c r="H136" s="204"/>
      <c r="I136" s="203"/>
      <c r="J136" s="40"/>
      <c r="K136" s="40"/>
      <c r="L136" s="40"/>
      <c r="M136" s="40"/>
      <c r="N136" s="40"/>
      <c r="O136" s="40"/>
      <c r="P136" s="211"/>
      <c r="Q136" s="237"/>
    </row>
    <row r="137" spans="1:17" s="24" customFormat="1" ht="25.5">
      <c r="A137" s="122">
        <v>85</v>
      </c>
      <c r="B137" s="134" t="s">
        <v>389</v>
      </c>
      <c r="C137" s="50">
        <v>635820.53</v>
      </c>
      <c r="D137" s="50">
        <v>635820.53</v>
      </c>
      <c r="E137" s="50"/>
      <c r="F137" s="50"/>
      <c r="G137" s="50"/>
      <c r="H137" s="204"/>
      <c r="I137" s="203"/>
      <c r="J137" s="40"/>
      <c r="K137" s="40"/>
      <c r="L137" s="40"/>
      <c r="M137" s="40"/>
      <c r="N137" s="40"/>
      <c r="O137" s="40"/>
      <c r="P137" s="211"/>
      <c r="Q137" s="237"/>
    </row>
    <row r="138" spans="1:17" s="24" customFormat="1" ht="25.5">
      <c r="A138" s="122">
        <v>86</v>
      </c>
      <c r="B138" s="134" t="s">
        <v>390</v>
      </c>
      <c r="C138" s="50">
        <v>358049</v>
      </c>
      <c r="D138" s="50">
        <v>358049</v>
      </c>
      <c r="E138" s="50"/>
      <c r="F138" s="50"/>
      <c r="G138" s="50"/>
      <c r="H138" s="204"/>
      <c r="I138" s="203"/>
      <c r="J138" s="40"/>
      <c r="K138" s="40"/>
      <c r="L138" s="40"/>
      <c r="M138" s="40"/>
      <c r="N138" s="40"/>
      <c r="O138" s="40"/>
      <c r="P138" s="211"/>
      <c r="Q138" s="237"/>
    </row>
    <row r="139" spans="1:17" s="24" customFormat="1" ht="25.5">
      <c r="A139" s="122">
        <v>87</v>
      </c>
      <c r="B139" s="134" t="s">
        <v>391</v>
      </c>
      <c r="C139" s="50">
        <v>294892.4</v>
      </c>
      <c r="D139" s="50">
        <v>294892.4</v>
      </c>
      <c r="E139" s="50"/>
      <c r="F139" s="50"/>
      <c r="G139" s="50"/>
      <c r="H139" s="204"/>
      <c r="I139" s="203"/>
      <c r="J139" s="40"/>
      <c r="K139" s="40"/>
      <c r="L139" s="40"/>
      <c r="M139" s="40"/>
      <c r="N139" s="40"/>
      <c r="O139" s="40"/>
      <c r="P139" s="211"/>
      <c r="Q139" s="237"/>
    </row>
    <row r="140" spans="1:17" s="24" customFormat="1" ht="25.5">
      <c r="A140" s="122">
        <v>88</v>
      </c>
      <c r="B140" s="134" t="s">
        <v>481</v>
      </c>
      <c r="C140" s="50">
        <v>1503413.59</v>
      </c>
      <c r="D140" s="50">
        <v>1503413.59</v>
      </c>
      <c r="E140" s="50"/>
      <c r="F140" s="50"/>
      <c r="G140" s="50"/>
      <c r="H140" s="204"/>
      <c r="I140" s="203"/>
      <c r="J140" s="40"/>
      <c r="K140" s="40"/>
      <c r="L140" s="40"/>
      <c r="M140" s="40"/>
      <c r="N140" s="40"/>
      <c r="O140" s="40"/>
      <c r="P140" s="211"/>
      <c r="Q140" s="237"/>
    </row>
    <row r="141" spans="1:17" s="24" customFormat="1" ht="25.5">
      <c r="A141" s="122">
        <v>89</v>
      </c>
      <c r="B141" s="134" t="s">
        <v>393</v>
      </c>
      <c r="C141" s="50">
        <v>386436.21</v>
      </c>
      <c r="D141" s="50">
        <v>386436.21</v>
      </c>
      <c r="E141" s="50"/>
      <c r="F141" s="50"/>
      <c r="G141" s="50"/>
      <c r="H141" s="204"/>
      <c r="I141" s="203"/>
      <c r="J141" s="40"/>
      <c r="K141" s="40"/>
      <c r="L141" s="40"/>
      <c r="M141" s="40"/>
      <c r="N141" s="40"/>
      <c r="O141" s="40"/>
      <c r="P141" s="211"/>
      <c r="Q141" s="237"/>
    </row>
    <row r="142" spans="1:17" s="24" customFormat="1" ht="25.5">
      <c r="A142" s="122">
        <v>90</v>
      </c>
      <c r="B142" s="134" t="s">
        <v>394</v>
      </c>
      <c r="C142" s="50">
        <v>406961.02</v>
      </c>
      <c r="D142" s="50">
        <v>406961.02</v>
      </c>
      <c r="E142" s="50"/>
      <c r="F142" s="50"/>
      <c r="G142" s="50"/>
      <c r="H142" s="204"/>
      <c r="I142" s="203"/>
      <c r="J142" s="40"/>
      <c r="K142" s="40"/>
      <c r="L142" s="40"/>
      <c r="M142" s="40"/>
      <c r="N142" s="40"/>
      <c r="O142" s="40"/>
      <c r="P142" s="211"/>
      <c r="Q142" s="237"/>
    </row>
    <row r="143" spans="1:17" s="24" customFormat="1" ht="25.5">
      <c r="A143" s="122">
        <v>91</v>
      </c>
      <c r="B143" s="134" t="s">
        <v>395</v>
      </c>
      <c r="C143" s="50">
        <v>391184.88</v>
      </c>
      <c r="D143" s="50">
        <v>391184.88</v>
      </c>
      <c r="E143" s="50"/>
      <c r="F143" s="50"/>
      <c r="G143" s="50"/>
      <c r="H143" s="204"/>
      <c r="I143" s="203"/>
      <c r="J143" s="40"/>
      <c r="K143" s="40"/>
      <c r="L143" s="40"/>
      <c r="M143" s="40"/>
      <c r="N143" s="40"/>
      <c r="O143" s="40"/>
      <c r="P143" s="211"/>
      <c r="Q143" s="237"/>
    </row>
    <row r="144" spans="1:17" s="24" customFormat="1" ht="12.75">
      <c r="A144" s="122">
        <v>92</v>
      </c>
      <c r="B144" s="134" t="s">
        <v>396</v>
      </c>
      <c r="C144" s="50">
        <v>1582608.99</v>
      </c>
      <c r="D144" s="50">
        <v>1582608.99</v>
      </c>
      <c r="E144" s="50"/>
      <c r="F144" s="50"/>
      <c r="G144" s="50"/>
      <c r="H144" s="204"/>
      <c r="I144" s="203"/>
      <c r="J144" s="40"/>
      <c r="K144" s="40"/>
      <c r="L144" s="40"/>
      <c r="M144" s="40"/>
      <c r="N144" s="40"/>
      <c r="O144" s="40"/>
      <c r="P144" s="211"/>
      <c r="Q144" s="237"/>
    </row>
    <row r="145" spans="1:17" s="24" customFormat="1" ht="25.5">
      <c r="A145" s="122">
        <v>93</v>
      </c>
      <c r="B145" s="134" t="s">
        <v>398</v>
      </c>
      <c r="C145" s="50">
        <v>703768.72</v>
      </c>
      <c r="D145" s="50">
        <v>703768.72</v>
      </c>
      <c r="E145" s="50"/>
      <c r="F145" s="50"/>
      <c r="G145" s="50"/>
      <c r="H145" s="204"/>
      <c r="I145" s="203"/>
      <c r="J145" s="40"/>
      <c r="K145" s="40"/>
      <c r="L145" s="40"/>
      <c r="M145" s="40"/>
      <c r="N145" s="40"/>
      <c r="O145" s="40"/>
      <c r="P145" s="211"/>
      <c r="Q145" s="237"/>
    </row>
    <row r="146" spans="1:17" s="24" customFormat="1" ht="25.5">
      <c r="A146" s="122">
        <v>94</v>
      </c>
      <c r="B146" s="134" t="s">
        <v>399</v>
      </c>
      <c r="C146" s="50">
        <v>701287.04</v>
      </c>
      <c r="D146" s="50">
        <v>701287.04</v>
      </c>
      <c r="E146" s="50"/>
      <c r="F146" s="50"/>
      <c r="G146" s="50"/>
      <c r="H146" s="204"/>
      <c r="I146" s="203"/>
      <c r="J146" s="40"/>
      <c r="K146" s="40"/>
      <c r="L146" s="40"/>
      <c r="M146" s="40"/>
      <c r="N146" s="40"/>
      <c r="O146" s="40"/>
      <c r="P146" s="211"/>
      <c r="Q146" s="237"/>
    </row>
    <row r="147" spans="1:17" s="24" customFormat="1" ht="25.5">
      <c r="A147" s="122">
        <v>95</v>
      </c>
      <c r="B147" s="134" t="s">
        <v>1285</v>
      </c>
      <c r="C147" s="50">
        <v>2052952.97</v>
      </c>
      <c r="D147" s="50">
        <v>2052952.97</v>
      </c>
      <c r="E147" s="50"/>
      <c r="F147" s="50"/>
      <c r="G147" s="50"/>
      <c r="H147" s="204"/>
      <c r="I147" s="203"/>
      <c r="J147" s="40"/>
      <c r="K147" s="40"/>
      <c r="L147" s="40"/>
      <c r="M147" s="40"/>
      <c r="N147" s="40"/>
      <c r="O147" s="40"/>
      <c r="P147" s="249"/>
      <c r="Q147" s="250"/>
    </row>
    <row r="148" spans="1:17" s="24" customFormat="1" ht="12.75">
      <c r="A148" s="122"/>
      <c r="B148" s="65" t="s">
        <v>739</v>
      </c>
      <c r="C148" s="41">
        <f>SUM(C124:C147)</f>
        <v>28790598.729999997</v>
      </c>
      <c r="D148" s="41">
        <f>SUM(D124:D147)</f>
        <v>19405288.81</v>
      </c>
      <c r="E148" s="41"/>
      <c r="F148" s="41">
        <f>SUM(F124:F147)</f>
        <v>4563.8099999999995</v>
      </c>
      <c r="G148" s="41">
        <f>SUM(G124:G147)</f>
        <v>9385309.919999998</v>
      </c>
      <c r="H148" s="40"/>
      <c r="I148" s="40"/>
      <c r="J148" s="40"/>
      <c r="K148" s="40"/>
      <c r="L148" s="40"/>
      <c r="M148" s="40"/>
      <c r="N148" s="40"/>
      <c r="O148" s="40"/>
      <c r="P148" s="249"/>
      <c r="Q148" s="250"/>
    </row>
    <row r="149" spans="1:17" s="24" customFormat="1" ht="12.75">
      <c r="A149" s="289" t="s">
        <v>245</v>
      </c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1"/>
    </row>
    <row r="150" spans="1:17" s="24" customFormat="1" ht="25.5">
      <c r="A150" s="122">
        <v>96</v>
      </c>
      <c r="B150" s="135" t="s">
        <v>1477</v>
      </c>
      <c r="C150" s="50">
        <v>1976316</v>
      </c>
      <c r="D150" s="50"/>
      <c r="E150" s="50"/>
      <c r="F150" s="50">
        <v>785</v>
      </c>
      <c r="G150" s="50">
        <v>1976316</v>
      </c>
      <c r="H150" s="65"/>
      <c r="I150" s="134"/>
      <c r="J150" s="139"/>
      <c r="K150" s="134"/>
      <c r="L150" s="64"/>
      <c r="M150" s="4"/>
      <c r="N150" s="40"/>
      <c r="O150" s="40"/>
      <c r="P150" s="249"/>
      <c r="Q150" s="250"/>
    </row>
    <row r="151" spans="1:17" s="24" customFormat="1" ht="12.75">
      <c r="A151" s="122"/>
      <c r="B151" s="65" t="s">
        <v>739</v>
      </c>
      <c r="C151" s="41">
        <f>SUM(C150:C150)</f>
        <v>1976316</v>
      </c>
      <c r="D151" s="41"/>
      <c r="E151" s="41"/>
      <c r="F151" s="41">
        <f>SUM(F150:F150)</f>
        <v>785</v>
      </c>
      <c r="G151" s="41">
        <f>SUM(G150:G150)</f>
        <v>1976316</v>
      </c>
      <c r="H151" s="40"/>
      <c r="I151" s="40"/>
      <c r="J151" s="40"/>
      <c r="K151" s="40"/>
      <c r="L151" s="40"/>
      <c r="M151" s="40"/>
      <c r="N151" s="40"/>
      <c r="O151" s="40"/>
      <c r="P151" s="249"/>
      <c r="Q151" s="250"/>
    </row>
    <row r="152" spans="1:17" s="24" customFormat="1" ht="12.75">
      <c r="A152" s="289" t="s">
        <v>246</v>
      </c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1"/>
    </row>
    <row r="153" spans="1:17" s="24" customFormat="1" ht="38.25">
      <c r="A153" s="122">
        <v>97</v>
      </c>
      <c r="B153" s="135" t="s">
        <v>1203</v>
      </c>
      <c r="C153" s="50">
        <v>871220</v>
      </c>
      <c r="D153" s="50"/>
      <c r="E153" s="50"/>
      <c r="F153" s="50">
        <v>399.09</v>
      </c>
      <c r="G153" s="50">
        <v>871220</v>
      </c>
      <c r="H153" s="53"/>
      <c r="I153" s="40"/>
      <c r="J153" s="40"/>
      <c r="K153" s="40"/>
      <c r="L153" s="40"/>
      <c r="M153" s="40"/>
      <c r="N153" s="40"/>
      <c r="O153" s="40"/>
      <c r="P153" s="249"/>
      <c r="Q153" s="250"/>
    </row>
    <row r="154" spans="1:17" s="24" customFormat="1" ht="12.75">
      <c r="A154" s="122"/>
      <c r="B154" s="65" t="s">
        <v>739</v>
      </c>
      <c r="C154" s="41">
        <f>SUM(C153)</f>
        <v>871220</v>
      </c>
      <c r="D154" s="41"/>
      <c r="E154" s="41"/>
      <c r="F154" s="41">
        <f>SUM(F153)</f>
        <v>399.09</v>
      </c>
      <c r="G154" s="41">
        <f>SUM(G153)</f>
        <v>871220</v>
      </c>
      <c r="H154" s="40"/>
      <c r="I154" s="40"/>
      <c r="J154" s="40"/>
      <c r="K154" s="40"/>
      <c r="L154" s="40"/>
      <c r="M154" s="40"/>
      <c r="N154" s="40"/>
      <c r="O154" s="40"/>
      <c r="P154" s="249"/>
      <c r="Q154" s="250"/>
    </row>
    <row r="155" spans="1:17" s="24" customFormat="1" ht="12.75">
      <c r="A155" s="289" t="s">
        <v>763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1"/>
    </row>
    <row r="156" spans="1:17" s="24" customFormat="1" ht="25.5">
      <c r="A156" s="122">
        <v>98</v>
      </c>
      <c r="B156" s="140" t="s">
        <v>570</v>
      </c>
      <c r="C156" s="86">
        <f>D156+E156+G156</f>
        <v>2325758.88</v>
      </c>
      <c r="D156" s="86"/>
      <c r="E156" s="86"/>
      <c r="F156" s="86">
        <v>923.8</v>
      </c>
      <c r="G156" s="86">
        <v>2325758.88</v>
      </c>
      <c r="H156" s="53"/>
      <c r="I156" s="53"/>
      <c r="J156" s="53"/>
      <c r="K156" s="53"/>
      <c r="L156" s="53"/>
      <c r="M156" s="53"/>
      <c r="N156" s="53"/>
      <c r="O156" s="53"/>
      <c r="P156" s="249"/>
      <c r="Q156" s="250"/>
    </row>
    <row r="157" spans="1:17" s="24" customFormat="1" ht="12.75">
      <c r="A157" s="122">
        <v>99</v>
      </c>
      <c r="B157" s="140" t="s">
        <v>179</v>
      </c>
      <c r="C157" s="86">
        <v>82447.56</v>
      </c>
      <c r="D157" s="86">
        <v>82447.56</v>
      </c>
      <c r="E157" s="86"/>
      <c r="F157" s="86"/>
      <c r="G157" s="86"/>
      <c r="H157" s="53"/>
      <c r="I157" s="53"/>
      <c r="J157" s="53"/>
      <c r="K157" s="53"/>
      <c r="L157" s="53"/>
      <c r="M157" s="53"/>
      <c r="N157" s="53"/>
      <c r="O157" s="53"/>
      <c r="P157" s="249"/>
      <c r="Q157" s="250"/>
    </row>
    <row r="158" spans="1:17" s="24" customFormat="1" ht="12.75">
      <c r="A158" s="122">
        <v>100</v>
      </c>
      <c r="B158" s="140" t="s">
        <v>180</v>
      </c>
      <c r="C158" s="86">
        <f>D158+E158+G158</f>
        <v>2527189.44</v>
      </c>
      <c r="D158" s="86">
        <v>236173.44</v>
      </c>
      <c r="E158" s="86"/>
      <c r="F158" s="86">
        <v>910</v>
      </c>
      <c r="G158" s="86">
        <v>2291016</v>
      </c>
      <c r="H158" s="53"/>
      <c r="I158" s="53"/>
      <c r="J158" s="53"/>
      <c r="K158" s="53"/>
      <c r="L158" s="53"/>
      <c r="M158" s="53"/>
      <c r="N158" s="53"/>
      <c r="O158" s="53"/>
      <c r="P158" s="249"/>
      <c r="Q158" s="250"/>
    </row>
    <row r="159" spans="1:17" s="24" customFormat="1" ht="25.5">
      <c r="A159" s="122">
        <v>101</v>
      </c>
      <c r="B159" s="140" t="s">
        <v>571</v>
      </c>
      <c r="C159" s="86">
        <f>D159+E159+G159</f>
        <v>1454238.16</v>
      </c>
      <c r="D159" s="86">
        <v>1454238.16</v>
      </c>
      <c r="E159" s="86"/>
      <c r="F159" s="86"/>
      <c r="G159" s="86"/>
      <c r="H159" s="53"/>
      <c r="I159" s="53"/>
      <c r="J159" s="53"/>
      <c r="K159" s="53"/>
      <c r="L159" s="53"/>
      <c r="M159" s="53"/>
      <c r="N159" s="53"/>
      <c r="O159" s="53"/>
      <c r="P159" s="249"/>
      <c r="Q159" s="250"/>
    </row>
    <row r="160" spans="1:17" s="24" customFormat="1" ht="12.75">
      <c r="A160" s="122">
        <v>102</v>
      </c>
      <c r="B160" s="140" t="s">
        <v>400</v>
      </c>
      <c r="C160" s="86">
        <v>2061914.4</v>
      </c>
      <c r="D160" s="86"/>
      <c r="E160" s="86"/>
      <c r="F160" s="86">
        <v>819</v>
      </c>
      <c r="G160" s="86">
        <v>2061914.4</v>
      </c>
      <c r="H160" s="53"/>
      <c r="I160" s="53"/>
      <c r="J160" s="53"/>
      <c r="K160" s="53"/>
      <c r="L160" s="53"/>
      <c r="M160" s="53"/>
      <c r="N160" s="53"/>
      <c r="O160" s="53"/>
      <c r="P160" s="211"/>
      <c r="Q160" s="237"/>
    </row>
    <row r="161" spans="1:17" s="24" customFormat="1" ht="25.5">
      <c r="A161" s="122">
        <v>103</v>
      </c>
      <c r="B161" s="140" t="s">
        <v>482</v>
      </c>
      <c r="C161" s="86">
        <v>2624115.61</v>
      </c>
      <c r="D161" s="86">
        <v>715774.81</v>
      </c>
      <c r="E161" s="86"/>
      <c r="F161" s="86">
        <v>758</v>
      </c>
      <c r="G161" s="86">
        <v>1908340.8</v>
      </c>
      <c r="H161" s="53"/>
      <c r="I161" s="53"/>
      <c r="J161" s="53"/>
      <c r="K161" s="53"/>
      <c r="L161" s="53"/>
      <c r="M161" s="53"/>
      <c r="N161" s="53"/>
      <c r="O161" s="53"/>
      <c r="P161" s="211"/>
      <c r="Q161" s="237"/>
    </row>
    <row r="162" spans="1:17" s="24" customFormat="1" ht="25.5">
      <c r="A162" s="122">
        <v>104</v>
      </c>
      <c r="B162" s="140" t="s">
        <v>403</v>
      </c>
      <c r="C162" s="86">
        <v>1195860</v>
      </c>
      <c r="D162" s="86"/>
      <c r="E162" s="86"/>
      <c r="F162" s="86">
        <v>475</v>
      </c>
      <c r="G162" s="86">
        <v>1195860</v>
      </c>
      <c r="H162" s="53"/>
      <c r="I162" s="53"/>
      <c r="J162" s="53"/>
      <c r="K162" s="53"/>
      <c r="L162" s="53"/>
      <c r="M162" s="53"/>
      <c r="N162" s="53"/>
      <c r="O162" s="53"/>
      <c r="P162" s="211"/>
      <c r="Q162" s="237"/>
    </row>
    <row r="163" spans="1:17" s="24" customFormat="1" ht="25.5">
      <c r="A163" s="122">
        <v>105</v>
      </c>
      <c r="B163" s="140" t="s">
        <v>181</v>
      </c>
      <c r="C163" s="86">
        <f>D163+E163+G163</f>
        <v>500135.04</v>
      </c>
      <c r="D163" s="86">
        <v>500135.04</v>
      </c>
      <c r="E163" s="86"/>
      <c r="F163" s="86"/>
      <c r="G163" s="86"/>
      <c r="H163" s="53"/>
      <c r="I163" s="53"/>
      <c r="J163" s="53"/>
      <c r="K163" s="53"/>
      <c r="L163" s="53"/>
      <c r="M163" s="53"/>
      <c r="N163" s="53"/>
      <c r="O163" s="53"/>
      <c r="P163" s="249"/>
      <c r="Q163" s="250"/>
    </row>
    <row r="164" spans="1:17" s="24" customFormat="1" ht="12.75">
      <c r="A164" s="123"/>
      <c r="B164" s="65" t="s">
        <v>739</v>
      </c>
      <c r="C164" s="41">
        <f>SUM(C156:C163)</f>
        <v>12771659.089999998</v>
      </c>
      <c r="D164" s="41">
        <f>SUM(D156:D163)</f>
        <v>2988769.01</v>
      </c>
      <c r="E164" s="41"/>
      <c r="F164" s="41">
        <f>SUM(F156:F163)</f>
        <v>3885.8</v>
      </c>
      <c r="G164" s="41">
        <f>SUM(G156:G163)</f>
        <v>9782890.08</v>
      </c>
      <c r="H164" s="53"/>
      <c r="I164" s="53"/>
      <c r="J164" s="53"/>
      <c r="K164" s="53"/>
      <c r="L164" s="53"/>
      <c r="M164" s="53"/>
      <c r="N164" s="53"/>
      <c r="O164" s="53"/>
      <c r="P164" s="249"/>
      <c r="Q164" s="250"/>
    </row>
    <row r="165" spans="1:17" s="24" customFormat="1" ht="12.75">
      <c r="A165" s="289" t="s">
        <v>1327</v>
      </c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1"/>
    </row>
    <row r="166" spans="1:17" s="24" customFormat="1" ht="25.5">
      <c r="A166" s="122">
        <v>106</v>
      </c>
      <c r="B166" s="134" t="s">
        <v>404</v>
      </c>
      <c r="C166" s="50">
        <v>1213483</v>
      </c>
      <c r="D166" s="50"/>
      <c r="E166" s="50"/>
      <c r="F166" s="223">
        <v>482</v>
      </c>
      <c r="G166" s="50">
        <v>1213483</v>
      </c>
      <c r="H166" s="224"/>
      <c r="I166" s="50"/>
      <c r="J166" s="50"/>
      <c r="K166" s="50"/>
      <c r="L166" s="50"/>
      <c r="M166" s="50"/>
      <c r="N166" s="40"/>
      <c r="O166" s="40"/>
      <c r="P166" s="249"/>
      <c r="Q166" s="250"/>
    </row>
    <row r="167" spans="1:17" s="24" customFormat="1" ht="25.5">
      <c r="A167" s="122">
        <v>107</v>
      </c>
      <c r="B167" s="134" t="s">
        <v>1392</v>
      </c>
      <c r="C167" s="50">
        <v>654765</v>
      </c>
      <c r="D167" s="50">
        <v>654765</v>
      </c>
      <c r="E167" s="50"/>
      <c r="F167" s="50"/>
      <c r="G167" s="50"/>
      <c r="H167" s="50"/>
      <c r="I167" s="50"/>
      <c r="J167" s="50"/>
      <c r="K167" s="50"/>
      <c r="L167" s="50"/>
      <c r="M167" s="50"/>
      <c r="N167" s="40"/>
      <c r="O167" s="40"/>
      <c r="P167" s="249"/>
      <c r="Q167" s="250"/>
    </row>
    <row r="168" spans="1:17" s="24" customFormat="1" ht="12.75">
      <c r="A168" s="123"/>
      <c r="B168" s="65" t="s">
        <v>739</v>
      </c>
      <c r="C168" s="41">
        <f>SUM(C166:C167)</f>
        <v>1868248</v>
      </c>
      <c r="D168" s="41">
        <f>SUM(D166:D167)</f>
        <v>654765</v>
      </c>
      <c r="E168" s="41"/>
      <c r="F168" s="41">
        <f>SUM(F166:F167)</f>
        <v>482</v>
      </c>
      <c r="G168" s="41">
        <f>SUM(G166:G167)</f>
        <v>1213483</v>
      </c>
      <c r="H168" s="41"/>
      <c r="I168" s="41"/>
      <c r="J168" s="41"/>
      <c r="K168" s="41"/>
      <c r="L168" s="41"/>
      <c r="M168" s="41"/>
      <c r="N168" s="81"/>
      <c r="O168" s="40"/>
      <c r="P168" s="249"/>
      <c r="Q168" s="250"/>
    </row>
    <row r="169" spans="1:17" s="24" customFormat="1" ht="12.75">
      <c r="A169" s="289" t="s">
        <v>761</v>
      </c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1"/>
    </row>
    <row r="170" spans="1:17" s="24" customFormat="1" ht="25.5">
      <c r="A170" s="141">
        <v>108</v>
      </c>
      <c r="B170" s="59" t="s">
        <v>405</v>
      </c>
      <c r="C170" s="50">
        <v>374828.35</v>
      </c>
      <c r="D170" s="40">
        <v>374828.35</v>
      </c>
      <c r="E170" s="40"/>
      <c r="F170" s="40"/>
      <c r="G170" s="50"/>
      <c r="H170" s="40"/>
      <c r="I170" s="40"/>
      <c r="J170" s="40"/>
      <c r="K170" s="40"/>
      <c r="L170" s="40"/>
      <c r="M170" s="40"/>
      <c r="N170" s="40"/>
      <c r="O170" s="40"/>
      <c r="P170" s="211"/>
      <c r="Q170" s="237"/>
    </row>
    <row r="171" spans="1:17" s="24" customFormat="1" ht="25.5">
      <c r="A171" s="141">
        <v>109</v>
      </c>
      <c r="B171" s="59" t="s">
        <v>406</v>
      </c>
      <c r="C171" s="50">
        <v>1137895.06</v>
      </c>
      <c r="D171" s="40">
        <v>1137895.06</v>
      </c>
      <c r="E171" s="40"/>
      <c r="F171" s="40"/>
      <c r="G171" s="50"/>
      <c r="H171" s="40"/>
      <c r="I171" s="40"/>
      <c r="J171" s="40"/>
      <c r="K171" s="40"/>
      <c r="L171" s="40"/>
      <c r="M171" s="40"/>
      <c r="N171" s="40"/>
      <c r="O171" s="40"/>
      <c r="P171" s="211"/>
      <c r="Q171" s="237"/>
    </row>
    <row r="172" spans="1:17" s="24" customFormat="1" ht="12.75">
      <c r="A172" s="141">
        <v>110</v>
      </c>
      <c r="B172" s="59" t="s">
        <v>407</v>
      </c>
      <c r="C172" s="50">
        <v>1134500.38</v>
      </c>
      <c r="D172" s="40">
        <v>1134500.38</v>
      </c>
      <c r="E172" s="40"/>
      <c r="F172" s="40"/>
      <c r="G172" s="50"/>
      <c r="H172" s="40"/>
      <c r="I172" s="40"/>
      <c r="J172" s="40"/>
      <c r="K172" s="40"/>
      <c r="L172" s="40"/>
      <c r="M172" s="40"/>
      <c r="N172" s="40"/>
      <c r="O172" s="40"/>
      <c r="P172" s="211"/>
      <c r="Q172" s="237"/>
    </row>
    <row r="173" spans="1:17" s="24" customFormat="1" ht="25.5">
      <c r="A173" s="141">
        <v>111</v>
      </c>
      <c r="B173" s="59" t="s">
        <v>1383</v>
      </c>
      <c r="C173" s="50">
        <v>701220</v>
      </c>
      <c r="D173" s="40">
        <v>701220</v>
      </c>
      <c r="E173" s="40"/>
      <c r="F173" s="40"/>
      <c r="G173" s="50"/>
      <c r="H173" s="40"/>
      <c r="I173" s="40"/>
      <c r="J173" s="40"/>
      <c r="K173" s="40"/>
      <c r="L173" s="40"/>
      <c r="M173" s="40"/>
      <c r="N173" s="40"/>
      <c r="O173" s="40"/>
      <c r="P173" s="249"/>
      <c r="Q173" s="250"/>
    </row>
    <row r="174" spans="1:17" s="24" customFormat="1" ht="12.75">
      <c r="A174" s="123"/>
      <c r="B174" s="65" t="s">
        <v>739</v>
      </c>
      <c r="C174" s="41">
        <f>SUM(C170:C173)</f>
        <v>3348443.79</v>
      </c>
      <c r="D174" s="41">
        <f>SUM(D170:D173)</f>
        <v>3348443.79</v>
      </c>
      <c r="E174" s="41"/>
      <c r="F174" s="41"/>
      <c r="G174" s="41"/>
      <c r="H174" s="40"/>
      <c r="I174" s="40"/>
      <c r="J174" s="40"/>
      <c r="K174" s="40"/>
      <c r="L174" s="40"/>
      <c r="M174" s="40"/>
      <c r="N174" s="40"/>
      <c r="O174" s="40"/>
      <c r="P174" s="249"/>
      <c r="Q174" s="250"/>
    </row>
    <row r="175" spans="1:17" s="24" customFormat="1" ht="12.75">
      <c r="A175" s="289" t="s">
        <v>766</v>
      </c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1"/>
    </row>
    <row r="176" spans="1:17" s="24" customFormat="1" ht="25.5">
      <c r="A176" s="141">
        <v>112</v>
      </c>
      <c r="B176" s="59" t="s">
        <v>573</v>
      </c>
      <c r="C176" s="43">
        <v>5077401.77</v>
      </c>
      <c r="D176" s="43">
        <v>5077401.77</v>
      </c>
      <c r="E176" s="50"/>
      <c r="F176" s="50"/>
      <c r="G176" s="50"/>
      <c r="H176" s="40"/>
      <c r="I176" s="40"/>
      <c r="J176" s="40"/>
      <c r="K176" s="40"/>
      <c r="L176" s="40"/>
      <c r="M176" s="40"/>
      <c r="N176" s="40"/>
      <c r="O176" s="40"/>
      <c r="P176" s="249"/>
      <c r="Q176" s="250"/>
    </row>
    <row r="177" spans="1:17" s="24" customFormat="1" ht="25.5">
      <c r="A177" s="141">
        <v>113</v>
      </c>
      <c r="B177" s="59" t="s">
        <v>574</v>
      </c>
      <c r="C177" s="43">
        <v>8089658.92</v>
      </c>
      <c r="D177" s="43">
        <v>5779063.72</v>
      </c>
      <c r="E177" s="50"/>
      <c r="F177" s="50">
        <v>927</v>
      </c>
      <c r="G177" s="50">
        <v>2310595.2</v>
      </c>
      <c r="H177" s="40"/>
      <c r="I177" s="40"/>
      <c r="J177" s="40"/>
      <c r="K177" s="40"/>
      <c r="L177" s="40"/>
      <c r="M177" s="40"/>
      <c r="N177" s="40"/>
      <c r="O177" s="40"/>
      <c r="P177" s="249"/>
      <c r="Q177" s="250"/>
    </row>
    <row r="178" spans="1:17" s="24" customFormat="1" ht="25.5">
      <c r="A178" s="141">
        <v>114</v>
      </c>
      <c r="B178" s="59" t="s">
        <v>116</v>
      </c>
      <c r="C178" s="43">
        <v>1354048</v>
      </c>
      <c r="D178" s="43"/>
      <c r="E178" s="50"/>
      <c r="F178" s="50">
        <v>890</v>
      </c>
      <c r="G178" s="50">
        <v>1354048</v>
      </c>
      <c r="H178" s="40"/>
      <c r="I178" s="40"/>
      <c r="J178" s="40"/>
      <c r="K178" s="40"/>
      <c r="L178" s="40"/>
      <c r="M178" s="40"/>
      <c r="N178" s="40"/>
      <c r="O178" s="40"/>
      <c r="P178" s="249"/>
      <c r="Q178" s="250"/>
    </row>
    <row r="179" spans="1:17" s="24" customFormat="1" ht="25.5">
      <c r="A179" s="141">
        <v>115</v>
      </c>
      <c r="B179" s="59" t="s">
        <v>575</v>
      </c>
      <c r="C179" s="43">
        <v>5665244.48</v>
      </c>
      <c r="D179" s="43">
        <v>5665244.48</v>
      </c>
      <c r="E179" s="50"/>
      <c r="F179" s="50"/>
      <c r="G179" s="50"/>
      <c r="H179" s="40"/>
      <c r="I179" s="40"/>
      <c r="J179" s="40"/>
      <c r="K179" s="40"/>
      <c r="L179" s="40"/>
      <c r="M179" s="40"/>
      <c r="N179" s="40"/>
      <c r="O179" s="40"/>
      <c r="P179" s="249"/>
      <c r="Q179" s="250"/>
    </row>
    <row r="180" spans="1:17" s="24" customFormat="1" ht="25.5">
      <c r="A180" s="141">
        <v>116</v>
      </c>
      <c r="B180" s="59" t="s">
        <v>576</v>
      </c>
      <c r="C180" s="43">
        <v>1684894.88</v>
      </c>
      <c r="D180" s="43">
        <v>1684894.88</v>
      </c>
      <c r="E180" s="50"/>
      <c r="F180" s="50"/>
      <c r="G180" s="50"/>
      <c r="H180" s="40"/>
      <c r="I180" s="40"/>
      <c r="J180" s="40"/>
      <c r="K180" s="40"/>
      <c r="L180" s="40"/>
      <c r="M180" s="40"/>
      <c r="N180" s="40"/>
      <c r="O180" s="40"/>
      <c r="P180" s="249"/>
      <c r="Q180" s="250"/>
    </row>
    <row r="181" spans="1:17" s="24" customFormat="1" ht="25.5">
      <c r="A181" s="141">
        <v>117</v>
      </c>
      <c r="B181" s="59" t="s">
        <v>577</v>
      </c>
      <c r="C181" s="43">
        <v>2862090.4</v>
      </c>
      <c r="D181" s="43"/>
      <c r="E181" s="50"/>
      <c r="F181" s="50">
        <v>1154</v>
      </c>
      <c r="G181" s="50">
        <v>2862090.4</v>
      </c>
      <c r="H181" s="40"/>
      <c r="I181" s="40"/>
      <c r="J181" s="40"/>
      <c r="K181" s="40"/>
      <c r="L181" s="40"/>
      <c r="M181" s="40"/>
      <c r="N181" s="40"/>
      <c r="O181" s="40"/>
      <c r="P181" s="249"/>
      <c r="Q181" s="250"/>
    </row>
    <row r="182" spans="1:17" s="24" customFormat="1" ht="25.5">
      <c r="A182" s="141">
        <v>118</v>
      </c>
      <c r="B182" s="59" t="s">
        <v>1313</v>
      </c>
      <c r="C182" s="43">
        <v>2192408</v>
      </c>
      <c r="D182" s="43"/>
      <c r="E182" s="50"/>
      <c r="F182" s="50">
        <v>888</v>
      </c>
      <c r="G182" s="50">
        <v>2192408</v>
      </c>
      <c r="H182" s="40">
        <f>G182/F182</f>
        <v>2468.927927927928</v>
      </c>
      <c r="I182" s="40"/>
      <c r="J182" s="40"/>
      <c r="K182" s="40"/>
      <c r="L182" s="40"/>
      <c r="M182" s="40"/>
      <c r="N182" s="40"/>
      <c r="O182" s="40"/>
      <c r="P182" s="249"/>
      <c r="Q182" s="250"/>
    </row>
    <row r="183" spans="1:17" s="24" customFormat="1" ht="25.5">
      <c r="A183" s="141">
        <v>119</v>
      </c>
      <c r="B183" s="59" t="s">
        <v>1314</v>
      </c>
      <c r="C183" s="43">
        <v>1357142.56</v>
      </c>
      <c r="D183" s="43">
        <v>1357142.56</v>
      </c>
      <c r="E183" s="50"/>
      <c r="F183" s="50"/>
      <c r="G183" s="50"/>
      <c r="H183" s="40"/>
      <c r="I183" s="40"/>
      <c r="J183" s="40"/>
      <c r="K183" s="40"/>
      <c r="L183" s="40"/>
      <c r="M183" s="40"/>
      <c r="N183" s="40"/>
      <c r="O183" s="40"/>
      <c r="P183" s="249"/>
      <c r="Q183" s="250"/>
    </row>
    <row r="184" spans="1:17" s="24" customFormat="1" ht="25.5">
      <c r="A184" s="141">
        <v>120</v>
      </c>
      <c r="B184" s="59" t="s">
        <v>483</v>
      </c>
      <c r="C184" s="43">
        <v>858501.6</v>
      </c>
      <c r="D184" s="43"/>
      <c r="E184" s="50"/>
      <c r="F184" s="50">
        <v>341</v>
      </c>
      <c r="G184" s="50">
        <v>858501.6</v>
      </c>
      <c r="H184" s="40"/>
      <c r="I184" s="40"/>
      <c r="J184" s="40"/>
      <c r="K184" s="40"/>
      <c r="L184" s="40"/>
      <c r="M184" s="40"/>
      <c r="N184" s="40"/>
      <c r="O184" s="40"/>
      <c r="P184" s="211"/>
      <c r="Q184" s="237"/>
    </row>
    <row r="185" spans="1:17" s="24" customFormat="1" ht="25.5">
      <c r="A185" s="141">
        <v>121</v>
      </c>
      <c r="B185" s="59" t="s">
        <v>410</v>
      </c>
      <c r="C185" s="43">
        <v>690643.45</v>
      </c>
      <c r="D185" s="43">
        <v>690643.45</v>
      </c>
      <c r="E185" s="50"/>
      <c r="F185" s="50"/>
      <c r="G185" s="50"/>
      <c r="H185" s="40"/>
      <c r="I185" s="40"/>
      <c r="J185" s="40"/>
      <c r="K185" s="40"/>
      <c r="L185" s="40"/>
      <c r="M185" s="43"/>
      <c r="N185" s="40"/>
      <c r="O185" s="40"/>
      <c r="P185" s="211"/>
      <c r="Q185" s="237"/>
    </row>
    <row r="186" spans="1:17" s="24" customFormat="1" ht="25.5">
      <c r="A186" s="141">
        <v>122</v>
      </c>
      <c r="B186" s="59" t="s">
        <v>579</v>
      </c>
      <c r="C186" s="43">
        <v>1680717.81</v>
      </c>
      <c r="D186" s="43">
        <v>1680717.81</v>
      </c>
      <c r="E186" s="50"/>
      <c r="F186" s="50"/>
      <c r="G186" s="50"/>
      <c r="H186" s="40"/>
      <c r="I186" s="40"/>
      <c r="J186" s="40"/>
      <c r="K186" s="40"/>
      <c r="L186" s="40"/>
      <c r="M186" s="40"/>
      <c r="N186" s="40"/>
      <c r="O186" s="40"/>
      <c r="P186" s="249"/>
      <c r="Q186" s="250"/>
    </row>
    <row r="187" spans="1:17" s="24" customFormat="1" ht="12.75">
      <c r="A187" s="142"/>
      <c r="B187" s="65" t="s">
        <v>703</v>
      </c>
      <c r="C187" s="45">
        <f>SUM(C176:C186)</f>
        <v>31512751.869999997</v>
      </c>
      <c r="D187" s="45">
        <f>SUM(D176:D186)</f>
        <v>21935108.669999994</v>
      </c>
      <c r="E187" s="45"/>
      <c r="F187" s="45">
        <f>SUM(F176:F186)</f>
        <v>4200</v>
      </c>
      <c r="G187" s="45">
        <f>SUM(G176:G186)</f>
        <v>9577643.2</v>
      </c>
      <c r="H187" s="45"/>
      <c r="I187" s="45"/>
      <c r="J187" s="45"/>
      <c r="K187" s="45"/>
      <c r="L187" s="45"/>
      <c r="M187" s="45"/>
      <c r="N187" s="40"/>
      <c r="O187" s="40"/>
      <c r="P187" s="249"/>
      <c r="Q187" s="250"/>
    </row>
    <row r="188" spans="1:17" s="24" customFormat="1" ht="12.75">
      <c r="A188" s="289" t="s">
        <v>767</v>
      </c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1"/>
    </row>
    <row r="189" spans="1:17" s="24" customFormat="1" ht="25.5">
      <c r="A189" s="143" t="s">
        <v>502</v>
      </c>
      <c r="B189" s="59" t="s">
        <v>580</v>
      </c>
      <c r="C189" s="43">
        <v>3333302.4</v>
      </c>
      <c r="D189" s="43"/>
      <c r="E189" s="43"/>
      <c r="F189" s="43">
        <v>1324</v>
      </c>
      <c r="G189" s="43">
        <v>3333302.4</v>
      </c>
      <c r="H189" s="43"/>
      <c r="I189" s="43"/>
      <c r="J189" s="43"/>
      <c r="K189" s="43"/>
      <c r="L189" s="50"/>
      <c r="M189" s="50"/>
      <c r="N189" s="40"/>
      <c r="O189" s="40"/>
      <c r="P189" s="249"/>
      <c r="Q189" s="250"/>
    </row>
    <row r="190" spans="1:17" s="24" customFormat="1" ht="25.5">
      <c r="A190" s="143" t="s">
        <v>503</v>
      </c>
      <c r="B190" s="59" t="s">
        <v>581</v>
      </c>
      <c r="C190" s="43">
        <v>636952.8</v>
      </c>
      <c r="D190" s="43"/>
      <c r="E190" s="43"/>
      <c r="F190" s="43">
        <v>253</v>
      </c>
      <c r="G190" s="43">
        <v>636952.8</v>
      </c>
      <c r="H190" s="43"/>
      <c r="I190" s="43"/>
      <c r="J190" s="43"/>
      <c r="K190" s="43"/>
      <c r="L190" s="50"/>
      <c r="M190" s="50"/>
      <c r="N190" s="40"/>
      <c r="O190" s="40"/>
      <c r="P190" s="249"/>
      <c r="Q190" s="250"/>
    </row>
    <row r="191" spans="1:17" s="24" customFormat="1" ht="25.5">
      <c r="A191" s="143" t="s">
        <v>504</v>
      </c>
      <c r="B191" s="59" t="s">
        <v>582</v>
      </c>
      <c r="C191" s="43">
        <v>614294.4</v>
      </c>
      <c r="D191" s="43"/>
      <c r="E191" s="43"/>
      <c r="F191" s="43">
        <v>244</v>
      </c>
      <c r="G191" s="43">
        <v>614294.4</v>
      </c>
      <c r="H191" s="43"/>
      <c r="I191" s="43"/>
      <c r="J191" s="43"/>
      <c r="K191" s="43"/>
      <c r="L191" s="50"/>
      <c r="M191" s="50"/>
      <c r="N191" s="40"/>
      <c r="O191" s="40"/>
      <c r="P191" s="249"/>
      <c r="Q191" s="250"/>
    </row>
    <row r="192" spans="1:17" s="24" customFormat="1" ht="25.5">
      <c r="A192" s="143" t="s">
        <v>505</v>
      </c>
      <c r="B192" s="59" t="s">
        <v>583</v>
      </c>
      <c r="C192" s="43">
        <v>614294.4</v>
      </c>
      <c r="D192" s="43"/>
      <c r="E192" s="43"/>
      <c r="F192" s="43">
        <v>244</v>
      </c>
      <c r="G192" s="43">
        <v>614294.4</v>
      </c>
      <c r="H192" s="43"/>
      <c r="I192" s="43"/>
      <c r="J192" s="43"/>
      <c r="K192" s="43"/>
      <c r="L192" s="50"/>
      <c r="M192" s="50"/>
      <c r="N192" s="40"/>
      <c r="O192" s="40"/>
      <c r="P192" s="249"/>
      <c r="Q192" s="250"/>
    </row>
    <row r="193" spans="1:17" s="24" customFormat="1" ht="25.5">
      <c r="A193" s="143" t="s">
        <v>506</v>
      </c>
      <c r="B193" s="59" t="s">
        <v>584</v>
      </c>
      <c r="C193" s="43">
        <v>636952.8</v>
      </c>
      <c r="D193" s="43"/>
      <c r="E193" s="43"/>
      <c r="F193" s="43">
        <v>253</v>
      </c>
      <c r="G193" s="43">
        <v>636952.8</v>
      </c>
      <c r="H193" s="43"/>
      <c r="I193" s="43"/>
      <c r="J193" s="43"/>
      <c r="K193" s="43"/>
      <c r="L193" s="50"/>
      <c r="M193" s="50"/>
      <c r="N193" s="40"/>
      <c r="O193" s="40"/>
      <c r="P193" s="249"/>
      <c r="Q193" s="250"/>
    </row>
    <row r="194" spans="1:17" s="24" customFormat="1" ht="25.5">
      <c r="A194" s="143" t="s">
        <v>507</v>
      </c>
      <c r="B194" s="59" t="s">
        <v>585</v>
      </c>
      <c r="C194" s="43">
        <v>3106718.4</v>
      </c>
      <c r="D194" s="43"/>
      <c r="E194" s="43"/>
      <c r="F194" s="43">
        <v>1234</v>
      </c>
      <c r="G194" s="43">
        <v>3106718.4</v>
      </c>
      <c r="H194" s="43"/>
      <c r="I194" s="43"/>
      <c r="J194" s="43"/>
      <c r="K194" s="43"/>
      <c r="L194" s="50"/>
      <c r="M194" s="50"/>
      <c r="N194" s="40"/>
      <c r="O194" s="40"/>
      <c r="P194" s="249"/>
      <c r="Q194" s="250"/>
    </row>
    <row r="195" spans="1:17" s="24" customFormat="1" ht="25.5">
      <c r="A195" s="143" t="s">
        <v>508</v>
      </c>
      <c r="B195" s="59" t="s">
        <v>1478</v>
      </c>
      <c r="C195" s="43">
        <v>1334328</v>
      </c>
      <c r="D195" s="43"/>
      <c r="E195" s="43"/>
      <c r="F195" s="43">
        <v>530</v>
      </c>
      <c r="G195" s="43">
        <v>1334328</v>
      </c>
      <c r="H195" s="43"/>
      <c r="I195" s="43"/>
      <c r="J195" s="43"/>
      <c r="K195" s="43"/>
      <c r="L195" s="50"/>
      <c r="M195" s="50"/>
      <c r="N195" s="40"/>
      <c r="O195" s="40"/>
      <c r="P195" s="249"/>
      <c r="Q195" s="250"/>
    </row>
    <row r="196" spans="1:17" s="24" customFormat="1" ht="25.5">
      <c r="A196" s="143" t="s">
        <v>509</v>
      </c>
      <c r="B196" s="59" t="s">
        <v>587</v>
      </c>
      <c r="C196" s="43">
        <v>636952.8</v>
      </c>
      <c r="D196" s="43"/>
      <c r="E196" s="43"/>
      <c r="F196" s="43">
        <v>253</v>
      </c>
      <c r="G196" s="43">
        <v>636952.8</v>
      </c>
      <c r="H196" s="43"/>
      <c r="I196" s="43"/>
      <c r="J196" s="43"/>
      <c r="K196" s="43"/>
      <c r="L196" s="50"/>
      <c r="M196" s="50"/>
      <c r="N196" s="40"/>
      <c r="O196" s="40"/>
      <c r="P196" s="249"/>
      <c r="Q196" s="250"/>
    </row>
    <row r="197" spans="1:17" s="24" customFormat="1" ht="25.5">
      <c r="A197" s="143" t="s">
        <v>510</v>
      </c>
      <c r="B197" s="59" t="s">
        <v>588</v>
      </c>
      <c r="C197" s="43">
        <v>1299081.6</v>
      </c>
      <c r="D197" s="43"/>
      <c r="E197" s="43"/>
      <c r="F197" s="43">
        <v>516</v>
      </c>
      <c r="G197" s="43">
        <v>1299081.6</v>
      </c>
      <c r="H197" s="43"/>
      <c r="I197" s="43"/>
      <c r="J197" s="43"/>
      <c r="K197" s="43"/>
      <c r="L197" s="50"/>
      <c r="M197" s="50"/>
      <c r="N197" s="40"/>
      <c r="O197" s="40"/>
      <c r="P197" s="249"/>
      <c r="Q197" s="250"/>
    </row>
    <row r="198" spans="1:17" s="24" customFormat="1" ht="25.5">
      <c r="A198" s="143" t="s">
        <v>511</v>
      </c>
      <c r="B198" s="59" t="s">
        <v>589</v>
      </c>
      <c r="C198" s="43">
        <v>614294.4</v>
      </c>
      <c r="D198" s="43"/>
      <c r="E198" s="43"/>
      <c r="F198" s="43">
        <v>244</v>
      </c>
      <c r="G198" s="43">
        <v>614294.4</v>
      </c>
      <c r="H198" s="43"/>
      <c r="I198" s="43"/>
      <c r="J198" s="43"/>
      <c r="K198" s="43"/>
      <c r="L198" s="50"/>
      <c r="M198" s="50"/>
      <c r="N198" s="40"/>
      <c r="O198" s="40"/>
      <c r="P198" s="249"/>
      <c r="Q198" s="250"/>
    </row>
    <row r="199" spans="1:17" s="24" customFormat="1" ht="25.5">
      <c r="A199" s="143" t="s">
        <v>512</v>
      </c>
      <c r="B199" s="59" t="s">
        <v>590</v>
      </c>
      <c r="C199" s="43">
        <v>614294.4</v>
      </c>
      <c r="D199" s="43"/>
      <c r="E199" s="43"/>
      <c r="F199" s="43">
        <v>244</v>
      </c>
      <c r="G199" s="43">
        <v>614294.4</v>
      </c>
      <c r="H199" s="43"/>
      <c r="I199" s="43"/>
      <c r="J199" s="43"/>
      <c r="K199" s="43"/>
      <c r="L199" s="50"/>
      <c r="M199" s="50"/>
      <c r="N199" s="40"/>
      <c r="O199" s="40"/>
      <c r="P199" s="249"/>
      <c r="Q199" s="250"/>
    </row>
    <row r="200" spans="1:17" s="24" customFormat="1" ht="25.5">
      <c r="A200" s="143" t="s">
        <v>513</v>
      </c>
      <c r="B200" s="59" t="s">
        <v>591</v>
      </c>
      <c r="C200" s="43">
        <v>614294.4</v>
      </c>
      <c r="D200" s="43"/>
      <c r="E200" s="43"/>
      <c r="F200" s="43">
        <v>244</v>
      </c>
      <c r="G200" s="43">
        <v>614294.4</v>
      </c>
      <c r="H200" s="43"/>
      <c r="I200" s="43"/>
      <c r="J200" s="43"/>
      <c r="K200" s="43"/>
      <c r="L200" s="50"/>
      <c r="M200" s="50"/>
      <c r="N200" s="40"/>
      <c r="O200" s="40"/>
      <c r="P200" s="249"/>
      <c r="Q200" s="250"/>
    </row>
    <row r="201" spans="1:17" s="24" customFormat="1" ht="25.5">
      <c r="A201" s="143" t="s">
        <v>514</v>
      </c>
      <c r="B201" s="59" t="s">
        <v>592</v>
      </c>
      <c r="C201" s="43">
        <v>639470.4</v>
      </c>
      <c r="D201" s="43"/>
      <c r="E201" s="43"/>
      <c r="F201" s="43">
        <v>254</v>
      </c>
      <c r="G201" s="43">
        <v>639470.4</v>
      </c>
      <c r="H201" s="43"/>
      <c r="I201" s="43"/>
      <c r="J201" s="43"/>
      <c r="K201" s="43"/>
      <c r="L201" s="50"/>
      <c r="M201" s="50"/>
      <c r="N201" s="40"/>
      <c r="O201" s="40"/>
      <c r="P201" s="249"/>
      <c r="Q201" s="250"/>
    </row>
    <row r="202" spans="1:17" s="24" customFormat="1" ht="25.5">
      <c r="A202" s="143" t="s">
        <v>515</v>
      </c>
      <c r="B202" s="59" t="s">
        <v>593</v>
      </c>
      <c r="C202" s="43">
        <v>614294.4</v>
      </c>
      <c r="D202" s="43"/>
      <c r="E202" s="43"/>
      <c r="F202" s="43">
        <v>244</v>
      </c>
      <c r="G202" s="43">
        <v>614294.4</v>
      </c>
      <c r="H202" s="43"/>
      <c r="I202" s="43"/>
      <c r="J202" s="43"/>
      <c r="K202" s="43"/>
      <c r="L202" s="50"/>
      <c r="M202" s="50"/>
      <c r="N202" s="40"/>
      <c r="O202" s="40"/>
      <c r="P202" s="249"/>
      <c r="Q202" s="250"/>
    </row>
    <row r="203" spans="1:17" s="24" customFormat="1" ht="25.5">
      <c r="A203" s="143" t="s">
        <v>516</v>
      </c>
      <c r="B203" s="144" t="s">
        <v>1294</v>
      </c>
      <c r="C203" s="43">
        <v>3277915.2</v>
      </c>
      <c r="D203" s="43"/>
      <c r="E203" s="43"/>
      <c r="F203" s="43">
        <v>1302</v>
      </c>
      <c r="G203" s="43">
        <v>3277915.2</v>
      </c>
      <c r="H203" s="43"/>
      <c r="I203" s="43"/>
      <c r="J203" s="43"/>
      <c r="K203" s="43"/>
      <c r="L203" s="50"/>
      <c r="M203" s="50"/>
      <c r="N203" s="40"/>
      <c r="O203" s="40"/>
      <c r="P203" s="249"/>
      <c r="Q203" s="250"/>
    </row>
    <row r="204" spans="1:17" s="24" customFormat="1" ht="25.5">
      <c r="A204" s="143" t="s">
        <v>517</v>
      </c>
      <c r="B204" s="59" t="s">
        <v>594</v>
      </c>
      <c r="C204" s="43">
        <v>2683761.6</v>
      </c>
      <c r="D204" s="43"/>
      <c r="E204" s="43"/>
      <c r="F204" s="43">
        <v>1066</v>
      </c>
      <c r="G204" s="43">
        <v>2683761.6</v>
      </c>
      <c r="H204" s="43"/>
      <c r="I204" s="43"/>
      <c r="J204" s="43"/>
      <c r="K204" s="43"/>
      <c r="L204" s="50"/>
      <c r="M204" s="50"/>
      <c r="N204" s="40"/>
      <c r="O204" s="40"/>
      <c r="P204" s="249"/>
      <c r="Q204" s="250"/>
    </row>
    <row r="205" spans="1:17" s="24" customFormat="1" ht="25.5">
      <c r="A205" s="143" t="s">
        <v>518</v>
      </c>
      <c r="B205" s="59" t="s">
        <v>595</v>
      </c>
      <c r="C205" s="43">
        <v>966758.4</v>
      </c>
      <c r="D205" s="43"/>
      <c r="E205" s="43"/>
      <c r="F205" s="43">
        <v>384</v>
      </c>
      <c r="G205" s="43">
        <v>966758.4</v>
      </c>
      <c r="H205" s="43"/>
      <c r="I205" s="43"/>
      <c r="J205" s="43"/>
      <c r="K205" s="43"/>
      <c r="L205" s="50"/>
      <c r="M205" s="50"/>
      <c r="N205" s="40"/>
      <c r="O205" s="40"/>
      <c r="P205" s="249"/>
      <c r="Q205" s="250"/>
    </row>
    <row r="206" spans="1:17" s="24" customFormat="1" ht="25.5">
      <c r="A206" s="143" t="s">
        <v>519</v>
      </c>
      <c r="B206" s="144" t="s">
        <v>1287</v>
      </c>
      <c r="C206" s="43">
        <v>1753377</v>
      </c>
      <c r="D206" s="43"/>
      <c r="E206" s="43"/>
      <c r="F206" s="43">
        <v>1268</v>
      </c>
      <c r="G206" s="43">
        <v>1753377</v>
      </c>
      <c r="H206" s="43"/>
      <c r="I206" s="43"/>
      <c r="J206" s="43"/>
      <c r="K206" s="43"/>
      <c r="L206" s="50"/>
      <c r="M206" s="50"/>
      <c r="N206" s="40"/>
      <c r="O206" s="40"/>
      <c r="P206" s="249"/>
      <c r="Q206" s="250"/>
    </row>
    <row r="207" spans="1:17" s="24" customFormat="1" ht="25.5">
      <c r="A207" s="143" t="s">
        <v>520</v>
      </c>
      <c r="B207" s="144" t="s">
        <v>1059</v>
      </c>
      <c r="C207" s="43">
        <v>3293020.8</v>
      </c>
      <c r="D207" s="43"/>
      <c r="E207" s="43"/>
      <c r="F207" s="43">
        <v>1308</v>
      </c>
      <c r="G207" s="43">
        <v>3293020.8</v>
      </c>
      <c r="H207" s="43"/>
      <c r="I207" s="43"/>
      <c r="J207" s="43"/>
      <c r="K207" s="43"/>
      <c r="L207" s="50"/>
      <c r="M207" s="50"/>
      <c r="N207" s="40"/>
      <c r="O207" s="40"/>
      <c r="P207" s="249"/>
      <c r="Q207" s="250"/>
    </row>
    <row r="208" spans="1:17" s="24" customFormat="1" ht="25.5">
      <c r="A208" s="143" t="s">
        <v>521</v>
      </c>
      <c r="B208" s="144" t="s">
        <v>1288</v>
      </c>
      <c r="C208" s="43">
        <v>871089.6</v>
      </c>
      <c r="D208" s="43"/>
      <c r="E208" s="43"/>
      <c r="F208" s="43">
        <v>346</v>
      </c>
      <c r="G208" s="43">
        <v>871089.6</v>
      </c>
      <c r="H208" s="43"/>
      <c r="I208" s="43"/>
      <c r="J208" s="43"/>
      <c r="K208" s="43"/>
      <c r="L208" s="50"/>
      <c r="M208" s="50"/>
      <c r="N208" s="40"/>
      <c r="O208" s="40"/>
      <c r="P208" s="249"/>
      <c r="Q208" s="250"/>
    </row>
    <row r="209" spans="1:17" s="24" customFormat="1" ht="25.5">
      <c r="A209" s="143" t="s">
        <v>522</v>
      </c>
      <c r="B209" s="144" t="s">
        <v>1289</v>
      </c>
      <c r="C209" s="43">
        <v>896265.6</v>
      </c>
      <c r="D209" s="43"/>
      <c r="E209" s="43"/>
      <c r="F209" s="43">
        <v>356</v>
      </c>
      <c r="G209" s="43">
        <v>896265.6</v>
      </c>
      <c r="H209" s="43"/>
      <c r="I209" s="43"/>
      <c r="J209" s="43"/>
      <c r="K209" s="43"/>
      <c r="L209" s="50"/>
      <c r="M209" s="50"/>
      <c r="N209" s="40"/>
      <c r="O209" s="40"/>
      <c r="P209" s="249"/>
      <c r="Q209" s="250"/>
    </row>
    <row r="210" spans="1:17" s="24" customFormat="1" ht="25.5">
      <c r="A210" s="143" t="s">
        <v>523</v>
      </c>
      <c r="B210" s="144" t="s">
        <v>1290</v>
      </c>
      <c r="C210" s="43">
        <v>3202387.2</v>
      </c>
      <c r="D210" s="43"/>
      <c r="E210" s="43"/>
      <c r="F210" s="43">
        <v>1272</v>
      </c>
      <c r="G210" s="43">
        <v>3202387.2</v>
      </c>
      <c r="H210" s="43"/>
      <c r="I210" s="43"/>
      <c r="J210" s="43"/>
      <c r="K210" s="43"/>
      <c r="L210" s="50"/>
      <c r="M210" s="50"/>
      <c r="N210" s="40"/>
      <c r="O210" s="40"/>
      <c r="P210" s="249"/>
      <c r="Q210" s="250"/>
    </row>
    <row r="211" spans="1:17" s="24" customFormat="1" ht="12.75">
      <c r="A211" s="143" t="s">
        <v>524</v>
      </c>
      <c r="B211" s="144" t="s">
        <v>1291</v>
      </c>
      <c r="C211" s="43">
        <v>1742179.2</v>
      </c>
      <c r="D211" s="43"/>
      <c r="E211" s="43"/>
      <c r="F211" s="43">
        <v>692</v>
      </c>
      <c r="G211" s="43">
        <v>1742179.2</v>
      </c>
      <c r="H211" s="43"/>
      <c r="I211" s="43"/>
      <c r="J211" s="43"/>
      <c r="K211" s="43"/>
      <c r="L211" s="50"/>
      <c r="M211" s="50"/>
      <c r="N211" s="40"/>
      <c r="O211" s="40"/>
      <c r="P211" s="249"/>
      <c r="Q211" s="250"/>
    </row>
    <row r="212" spans="1:17" s="24" customFormat="1" ht="12.75">
      <c r="A212" s="143" t="s">
        <v>525</v>
      </c>
      <c r="B212" s="144" t="s">
        <v>1292</v>
      </c>
      <c r="C212" s="43">
        <v>2963215.2</v>
      </c>
      <c r="D212" s="43"/>
      <c r="E212" s="43"/>
      <c r="F212" s="43">
        <v>1177</v>
      </c>
      <c r="G212" s="43">
        <v>2963215.2</v>
      </c>
      <c r="H212" s="43"/>
      <c r="I212" s="43"/>
      <c r="J212" s="43"/>
      <c r="K212" s="43"/>
      <c r="L212" s="50"/>
      <c r="M212" s="50"/>
      <c r="N212" s="40"/>
      <c r="O212" s="40"/>
      <c r="P212" s="249"/>
      <c r="Q212" s="250"/>
    </row>
    <row r="213" spans="1:17" s="24" customFormat="1" ht="12.75">
      <c r="A213" s="143" t="s">
        <v>526</v>
      </c>
      <c r="B213" s="144" t="s">
        <v>1068</v>
      </c>
      <c r="C213" s="43">
        <v>930095.9</v>
      </c>
      <c r="D213" s="43"/>
      <c r="E213" s="43"/>
      <c r="F213" s="43">
        <v>591.1</v>
      </c>
      <c r="G213" s="43">
        <v>930095.9</v>
      </c>
      <c r="H213" s="43"/>
      <c r="I213" s="43"/>
      <c r="J213" s="43"/>
      <c r="K213" s="43"/>
      <c r="L213" s="50"/>
      <c r="M213" s="50"/>
      <c r="N213" s="40"/>
      <c r="O213" s="40"/>
      <c r="P213" s="249"/>
      <c r="Q213" s="250"/>
    </row>
    <row r="214" spans="1:17" s="24" customFormat="1" ht="12.75">
      <c r="A214" s="143" t="s">
        <v>527</v>
      </c>
      <c r="B214" s="144" t="s">
        <v>613</v>
      </c>
      <c r="C214" s="43">
        <v>930095.85</v>
      </c>
      <c r="D214" s="43"/>
      <c r="E214" s="43"/>
      <c r="F214" s="43">
        <v>591.1</v>
      </c>
      <c r="G214" s="43">
        <v>930095.85</v>
      </c>
      <c r="H214" s="43"/>
      <c r="I214" s="43"/>
      <c r="J214" s="43"/>
      <c r="K214" s="43"/>
      <c r="L214" s="50"/>
      <c r="M214" s="50"/>
      <c r="N214" s="40"/>
      <c r="O214" s="40"/>
      <c r="P214" s="249"/>
      <c r="Q214" s="250"/>
    </row>
    <row r="215" spans="1:17" s="24" customFormat="1" ht="12.75">
      <c r="A215" s="143" t="s">
        <v>528</v>
      </c>
      <c r="B215" s="144" t="s">
        <v>1502</v>
      </c>
      <c r="C215" s="43">
        <v>2323744.8</v>
      </c>
      <c r="D215" s="43"/>
      <c r="E215" s="43"/>
      <c r="F215" s="43">
        <v>923</v>
      </c>
      <c r="G215" s="43">
        <v>2323744.8</v>
      </c>
      <c r="H215" s="43"/>
      <c r="I215" s="43"/>
      <c r="J215" s="43"/>
      <c r="K215" s="43"/>
      <c r="L215" s="50"/>
      <c r="M215" s="50"/>
      <c r="N215" s="40"/>
      <c r="O215" s="40"/>
      <c r="P215" s="249"/>
      <c r="Q215" s="250"/>
    </row>
    <row r="216" spans="1:17" s="24" customFormat="1" ht="25.5">
      <c r="A216" s="143" t="s">
        <v>529</v>
      </c>
      <c r="B216" s="59" t="s">
        <v>484</v>
      </c>
      <c r="C216" s="43">
        <v>959205.6</v>
      </c>
      <c r="D216" s="43"/>
      <c r="E216" s="43"/>
      <c r="F216" s="43">
        <v>381</v>
      </c>
      <c r="G216" s="43">
        <v>959205.6</v>
      </c>
      <c r="H216" s="43"/>
      <c r="I216" s="43"/>
      <c r="J216" s="43"/>
      <c r="K216" s="43"/>
      <c r="L216" s="50"/>
      <c r="M216" s="50"/>
      <c r="N216" s="40"/>
      <c r="O216" s="40"/>
      <c r="P216" s="211"/>
      <c r="Q216" s="237"/>
    </row>
    <row r="217" spans="1:17" s="24" customFormat="1" ht="25.5">
      <c r="A217" s="143" t="s">
        <v>530</v>
      </c>
      <c r="B217" s="59" t="s">
        <v>485</v>
      </c>
      <c r="C217" s="43">
        <v>2615786.4</v>
      </c>
      <c r="D217" s="43"/>
      <c r="E217" s="43"/>
      <c r="F217" s="43">
        <v>1039.6</v>
      </c>
      <c r="G217" s="43">
        <v>2615786.4</v>
      </c>
      <c r="H217" s="43"/>
      <c r="I217" s="43"/>
      <c r="J217" s="43"/>
      <c r="K217" s="43"/>
      <c r="L217" s="50"/>
      <c r="M217" s="50"/>
      <c r="N217" s="40"/>
      <c r="O217" s="40"/>
      <c r="P217" s="211"/>
      <c r="Q217" s="237"/>
    </row>
    <row r="218" spans="1:17" s="24" customFormat="1" ht="25.5">
      <c r="A218" s="143" t="s">
        <v>531</v>
      </c>
      <c r="B218" s="59" t="s">
        <v>1025</v>
      </c>
      <c r="C218" s="43">
        <v>2117301.6</v>
      </c>
      <c r="D218" s="43"/>
      <c r="E218" s="43"/>
      <c r="F218" s="43">
        <v>841</v>
      </c>
      <c r="G218" s="43">
        <v>2117301.6</v>
      </c>
      <c r="H218" s="43"/>
      <c r="I218" s="43"/>
      <c r="J218" s="43"/>
      <c r="K218" s="43"/>
      <c r="L218" s="50"/>
      <c r="M218" s="50"/>
      <c r="N218" s="40"/>
      <c r="O218" s="40"/>
      <c r="P218" s="249"/>
      <c r="Q218" s="250"/>
    </row>
    <row r="219" spans="1:17" s="24" customFormat="1" ht="12.75">
      <c r="A219" s="123"/>
      <c r="B219" s="65" t="s">
        <v>703</v>
      </c>
      <c r="C219" s="45">
        <f>SUM(C189:C218)</f>
        <v>46835725.55000001</v>
      </c>
      <c r="D219" s="45"/>
      <c r="E219" s="45"/>
      <c r="F219" s="45">
        <f>SUM(F189:F218)</f>
        <v>19618.8</v>
      </c>
      <c r="G219" s="45">
        <f>SUM(G189:G218)</f>
        <v>46835725.55000001</v>
      </c>
      <c r="H219" s="45"/>
      <c r="I219" s="45"/>
      <c r="J219" s="45"/>
      <c r="K219" s="45"/>
      <c r="L219" s="45"/>
      <c r="M219" s="45"/>
      <c r="N219" s="40"/>
      <c r="O219" s="40"/>
      <c r="P219" s="249"/>
      <c r="Q219" s="250"/>
    </row>
    <row r="220" spans="1:17" s="24" customFormat="1" ht="12.75">
      <c r="A220" s="289" t="s">
        <v>770</v>
      </c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1"/>
    </row>
    <row r="221" spans="1:17" s="24" customFormat="1" ht="25.5">
      <c r="A221" s="141">
        <v>153</v>
      </c>
      <c r="B221" s="59" t="s">
        <v>1026</v>
      </c>
      <c r="C221" s="43">
        <v>6886538.03</v>
      </c>
      <c r="D221" s="43">
        <v>6886538.03</v>
      </c>
      <c r="E221" s="50"/>
      <c r="F221" s="50"/>
      <c r="G221" s="50"/>
      <c r="H221" s="40"/>
      <c r="I221" s="40"/>
      <c r="J221" s="50"/>
      <c r="K221" s="40"/>
      <c r="L221" s="40"/>
      <c r="M221" s="40"/>
      <c r="N221" s="40"/>
      <c r="O221" s="40"/>
      <c r="P221" s="249"/>
      <c r="Q221" s="250"/>
    </row>
    <row r="222" spans="1:17" s="24" customFormat="1" ht="25.5">
      <c r="A222" s="141">
        <v>154</v>
      </c>
      <c r="B222" s="59" t="s">
        <v>1027</v>
      </c>
      <c r="C222" s="43">
        <v>5974691.13</v>
      </c>
      <c r="D222" s="43">
        <v>5974691.13</v>
      </c>
      <c r="E222" s="50"/>
      <c r="F222" s="50"/>
      <c r="G222" s="50"/>
      <c r="H222" s="40"/>
      <c r="I222" s="40"/>
      <c r="J222" s="50"/>
      <c r="K222" s="40"/>
      <c r="L222" s="40"/>
      <c r="M222" s="40"/>
      <c r="N222" s="40"/>
      <c r="O222" s="40"/>
      <c r="P222" s="249"/>
      <c r="Q222" s="250"/>
    </row>
    <row r="223" spans="1:17" s="24" customFormat="1" ht="25.5">
      <c r="A223" s="141">
        <v>155</v>
      </c>
      <c r="B223" s="59" t="s">
        <v>1028</v>
      </c>
      <c r="C223" s="43">
        <v>5888007.37</v>
      </c>
      <c r="D223" s="43">
        <v>5888007.37</v>
      </c>
      <c r="E223" s="50"/>
      <c r="F223" s="50"/>
      <c r="G223" s="50"/>
      <c r="H223" s="40"/>
      <c r="I223" s="40"/>
      <c r="J223" s="50"/>
      <c r="K223" s="40"/>
      <c r="L223" s="40"/>
      <c r="M223" s="40"/>
      <c r="N223" s="40"/>
      <c r="O223" s="40"/>
      <c r="P223" s="249"/>
      <c r="Q223" s="250"/>
    </row>
    <row r="224" spans="1:17" s="24" customFormat="1" ht="25.5">
      <c r="A224" s="141">
        <v>156</v>
      </c>
      <c r="B224" s="59" t="s">
        <v>1029</v>
      </c>
      <c r="C224" s="43">
        <v>4929938.86</v>
      </c>
      <c r="D224" s="43">
        <v>4929938.86</v>
      </c>
      <c r="E224" s="50"/>
      <c r="F224" s="50"/>
      <c r="G224" s="50"/>
      <c r="H224" s="40"/>
      <c r="I224" s="40"/>
      <c r="J224" s="50"/>
      <c r="K224" s="40"/>
      <c r="L224" s="40"/>
      <c r="M224" s="40"/>
      <c r="N224" s="40"/>
      <c r="O224" s="40"/>
      <c r="P224" s="249"/>
      <c r="Q224" s="250"/>
    </row>
    <row r="225" spans="1:17" s="24" customFormat="1" ht="25.5">
      <c r="A225" s="141">
        <v>157</v>
      </c>
      <c r="B225" s="59" t="s">
        <v>1030</v>
      </c>
      <c r="C225" s="43">
        <v>5505018.9</v>
      </c>
      <c r="D225" s="43">
        <v>5505018.9</v>
      </c>
      <c r="E225" s="50"/>
      <c r="F225" s="50"/>
      <c r="G225" s="50"/>
      <c r="H225" s="40"/>
      <c r="I225" s="40"/>
      <c r="J225" s="50"/>
      <c r="K225" s="40"/>
      <c r="L225" s="40"/>
      <c r="M225" s="40"/>
      <c r="N225" s="40"/>
      <c r="O225" s="40"/>
      <c r="P225" s="249"/>
      <c r="Q225" s="250"/>
    </row>
    <row r="226" spans="1:17" s="24" customFormat="1" ht="25.5">
      <c r="A226" s="141">
        <v>158</v>
      </c>
      <c r="B226" s="59" t="s">
        <v>1031</v>
      </c>
      <c r="C226" s="43">
        <v>5081438.14</v>
      </c>
      <c r="D226" s="43">
        <v>5081438.14</v>
      </c>
      <c r="E226" s="50"/>
      <c r="F226" s="50"/>
      <c r="G226" s="50"/>
      <c r="H226" s="40"/>
      <c r="I226" s="40"/>
      <c r="J226" s="50"/>
      <c r="K226" s="40"/>
      <c r="L226" s="40"/>
      <c r="M226" s="40"/>
      <c r="N226" s="40"/>
      <c r="O226" s="40"/>
      <c r="P226" s="249"/>
      <c r="Q226" s="250"/>
    </row>
    <row r="227" spans="1:17" s="24" customFormat="1" ht="25.5">
      <c r="A227" s="141">
        <v>159</v>
      </c>
      <c r="B227" s="59" t="s">
        <v>698</v>
      </c>
      <c r="C227" s="43">
        <v>7422341.6</v>
      </c>
      <c r="D227" s="43">
        <v>7422341.6</v>
      </c>
      <c r="E227" s="50"/>
      <c r="F227" s="50"/>
      <c r="G227" s="50"/>
      <c r="H227" s="40"/>
      <c r="I227" s="40"/>
      <c r="J227" s="50"/>
      <c r="K227" s="40"/>
      <c r="L227" s="40"/>
      <c r="M227" s="40"/>
      <c r="N227" s="40"/>
      <c r="O227" s="40"/>
      <c r="P227" s="249"/>
      <c r="Q227" s="250"/>
    </row>
    <row r="228" spans="1:17" s="24" customFormat="1" ht="25.5">
      <c r="A228" s="141">
        <v>160</v>
      </c>
      <c r="B228" s="59" t="s">
        <v>1032</v>
      </c>
      <c r="C228" s="43">
        <v>7316827.62</v>
      </c>
      <c r="D228" s="43">
        <v>7316827.62</v>
      </c>
      <c r="E228" s="50"/>
      <c r="F228" s="50"/>
      <c r="G228" s="50"/>
      <c r="H228" s="40"/>
      <c r="I228" s="40"/>
      <c r="J228" s="50"/>
      <c r="K228" s="40"/>
      <c r="L228" s="40"/>
      <c r="M228" s="40"/>
      <c r="N228" s="40"/>
      <c r="O228" s="40"/>
      <c r="P228" s="249"/>
      <c r="Q228" s="250"/>
    </row>
    <row r="229" spans="1:17" s="24" customFormat="1" ht="25.5">
      <c r="A229" s="141">
        <v>161</v>
      </c>
      <c r="B229" s="59" t="s">
        <v>344</v>
      </c>
      <c r="C229" s="43">
        <v>2262847.5</v>
      </c>
      <c r="D229" s="43">
        <v>2262847.5</v>
      </c>
      <c r="E229" s="50"/>
      <c r="F229" s="50"/>
      <c r="G229" s="50"/>
      <c r="H229" s="40"/>
      <c r="I229" s="40"/>
      <c r="J229" s="50"/>
      <c r="K229" s="40"/>
      <c r="L229" s="40"/>
      <c r="M229" s="40"/>
      <c r="N229" s="40"/>
      <c r="O229" s="40"/>
      <c r="P229" s="249"/>
      <c r="Q229" s="250"/>
    </row>
    <row r="230" spans="1:17" s="24" customFormat="1" ht="25.5">
      <c r="A230" s="141">
        <v>162</v>
      </c>
      <c r="B230" s="59" t="s">
        <v>345</v>
      </c>
      <c r="C230" s="43">
        <v>11314403.98</v>
      </c>
      <c r="D230" s="43">
        <v>11314403.98</v>
      </c>
      <c r="E230" s="50"/>
      <c r="F230" s="50"/>
      <c r="G230" s="50"/>
      <c r="H230" s="40"/>
      <c r="I230" s="40"/>
      <c r="J230" s="50"/>
      <c r="K230" s="40"/>
      <c r="L230" s="40"/>
      <c r="M230" s="40"/>
      <c r="N230" s="40"/>
      <c r="O230" s="40"/>
      <c r="P230" s="249"/>
      <c r="Q230" s="250"/>
    </row>
    <row r="231" spans="1:17" s="24" customFormat="1" ht="25.5">
      <c r="A231" s="141">
        <v>163</v>
      </c>
      <c r="B231" s="59" t="s">
        <v>346</v>
      </c>
      <c r="C231" s="43">
        <f>D231+G231</f>
        <v>11585062.44</v>
      </c>
      <c r="D231" s="43">
        <v>7496480.04</v>
      </c>
      <c r="E231" s="50"/>
      <c r="F231" s="50">
        <v>1624</v>
      </c>
      <c r="G231" s="50">
        <v>4088582.4</v>
      </c>
      <c r="H231" s="40"/>
      <c r="I231" s="40"/>
      <c r="J231" s="50"/>
      <c r="K231" s="40"/>
      <c r="L231" s="40"/>
      <c r="M231" s="40"/>
      <c r="N231" s="40"/>
      <c r="O231" s="40"/>
      <c r="P231" s="249"/>
      <c r="Q231" s="250"/>
    </row>
    <row r="232" spans="1:17" s="24" customFormat="1" ht="38.25">
      <c r="A232" s="141">
        <v>164</v>
      </c>
      <c r="B232" s="59" t="s">
        <v>1033</v>
      </c>
      <c r="C232" s="43">
        <f>D232+G232</f>
        <v>4056743.9499999997</v>
      </c>
      <c r="D232" s="43">
        <v>2661993.55</v>
      </c>
      <c r="E232" s="50"/>
      <c r="F232" s="50">
        <v>554</v>
      </c>
      <c r="G232" s="50">
        <v>1394750.4</v>
      </c>
      <c r="H232" s="40"/>
      <c r="I232" s="40"/>
      <c r="J232" s="50"/>
      <c r="K232" s="40"/>
      <c r="L232" s="40"/>
      <c r="M232" s="40"/>
      <c r="N232" s="40"/>
      <c r="O232" s="40"/>
      <c r="P232" s="249"/>
      <c r="Q232" s="250"/>
    </row>
    <row r="233" spans="1:17" s="24" customFormat="1" ht="38.25">
      <c r="A233" s="141">
        <v>165</v>
      </c>
      <c r="B233" s="59" t="s">
        <v>1034</v>
      </c>
      <c r="C233" s="43">
        <f>D233+G233</f>
        <v>7683420.990000001</v>
      </c>
      <c r="D233" s="43">
        <v>4896437.790000001</v>
      </c>
      <c r="E233" s="50"/>
      <c r="F233" s="50">
        <v>1107</v>
      </c>
      <c r="G233" s="50">
        <v>2786983.2</v>
      </c>
      <c r="H233" s="40"/>
      <c r="I233" s="40"/>
      <c r="J233" s="50"/>
      <c r="K233" s="40"/>
      <c r="L233" s="40"/>
      <c r="M233" s="40"/>
      <c r="N233" s="40"/>
      <c r="O233" s="40"/>
      <c r="P233" s="249"/>
      <c r="Q233" s="250"/>
    </row>
    <row r="234" spans="1:17" s="24" customFormat="1" ht="25.5">
      <c r="A234" s="141">
        <v>166</v>
      </c>
      <c r="B234" s="59" t="s">
        <v>1035</v>
      </c>
      <c r="C234" s="43">
        <v>2867730.1</v>
      </c>
      <c r="D234" s="43">
        <v>2867730.1</v>
      </c>
      <c r="E234" s="50"/>
      <c r="F234" s="50"/>
      <c r="G234" s="50"/>
      <c r="H234" s="40"/>
      <c r="I234" s="40"/>
      <c r="J234" s="50"/>
      <c r="K234" s="40"/>
      <c r="L234" s="40"/>
      <c r="M234" s="40"/>
      <c r="N234" s="40"/>
      <c r="O234" s="40"/>
      <c r="P234" s="249"/>
      <c r="Q234" s="250"/>
    </row>
    <row r="235" spans="1:17" s="24" customFormat="1" ht="25.5">
      <c r="A235" s="141">
        <v>167</v>
      </c>
      <c r="B235" s="59" t="s">
        <v>1036</v>
      </c>
      <c r="C235" s="43">
        <f>D235+G235</f>
        <v>11377585</v>
      </c>
      <c r="D235" s="43">
        <v>8706411.4</v>
      </c>
      <c r="E235" s="50"/>
      <c r="F235" s="50">
        <v>1061</v>
      </c>
      <c r="G235" s="50">
        <v>2671173.6</v>
      </c>
      <c r="H235" s="40"/>
      <c r="I235" s="40"/>
      <c r="J235" s="50"/>
      <c r="K235" s="40"/>
      <c r="L235" s="40"/>
      <c r="M235" s="40"/>
      <c r="N235" s="40"/>
      <c r="O235" s="40"/>
      <c r="P235" s="249"/>
      <c r="Q235" s="250"/>
    </row>
    <row r="236" spans="1:17" s="24" customFormat="1" ht="25.5">
      <c r="A236" s="141">
        <v>168</v>
      </c>
      <c r="B236" s="59" t="s">
        <v>1286</v>
      </c>
      <c r="C236" s="43">
        <v>1231421.1</v>
      </c>
      <c r="D236" s="43"/>
      <c r="E236" s="50"/>
      <c r="F236" s="50">
        <v>782.6</v>
      </c>
      <c r="G236" s="50">
        <v>1231421.1</v>
      </c>
      <c r="H236" s="40"/>
      <c r="I236" s="40"/>
      <c r="J236" s="50"/>
      <c r="K236" s="40"/>
      <c r="L236" s="40"/>
      <c r="M236" s="40"/>
      <c r="N236" s="40"/>
      <c r="O236" s="40"/>
      <c r="P236" s="249"/>
      <c r="Q236" s="250"/>
    </row>
    <row r="237" spans="1:17" s="24" customFormat="1" ht="25.5">
      <c r="A237" s="141">
        <v>169</v>
      </c>
      <c r="B237" s="59" t="s">
        <v>413</v>
      </c>
      <c r="C237" s="43">
        <v>4014680.06</v>
      </c>
      <c r="D237" s="43">
        <v>4014680.06</v>
      </c>
      <c r="E237" s="43"/>
      <c r="F237" s="43"/>
      <c r="G237" s="43"/>
      <c r="H237" s="205"/>
      <c r="I237" s="40"/>
      <c r="J237" s="50"/>
      <c r="K237" s="40"/>
      <c r="L237" s="40"/>
      <c r="M237" s="40"/>
      <c r="N237" s="40"/>
      <c r="O237" s="40"/>
      <c r="P237" s="211"/>
      <c r="Q237" s="237"/>
    </row>
    <row r="238" spans="1:17" s="24" customFormat="1" ht="25.5">
      <c r="A238" s="141">
        <v>170</v>
      </c>
      <c r="B238" s="59" t="s">
        <v>416</v>
      </c>
      <c r="C238" s="43">
        <v>2175206.4</v>
      </c>
      <c r="D238" s="43"/>
      <c r="E238" s="43"/>
      <c r="F238" s="43">
        <v>864</v>
      </c>
      <c r="G238" s="43">
        <v>2175206.4</v>
      </c>
      <c r="H238" s="205"/>
      <c r="I238" s="40"/>
      <c r="J238" s="50"/>
      <c r="K238" s="40"/>
      <c r="L238" s="40"/>
      <c r="M238" s="40"/>
      <c r="N238" s="40"/>
      <c r="O238" s="40"/>
      <c r="P238" s="211"/>
      <c r="Q238" s="237"/>
    </row>
    <row r="239" spans="1:17" s="24" customFormat="1" ht="25.5">
      <c r="A239" s="141">
        <v>171</v>
      </c>
      <c r="B239" s="59" t="s">
        <v>418</v>
      </c>
      <c r="C239" s="43">
        <v>15774711.43</v>
      </c>
      <c r="D239" s="43">
        <v>15774711.43</v>
      </c>
      <c r="E239" s="43"/>
      <c r="F239" s="43"/>
      <c r="G239" s="43"/>
      <c r="H239" s="40"/>
      <c r="I239" s="40"/>
      <c r="J239" s="50"/>
      <c r="K239" s="40"/>
      <c r="L239" s="40"/>
      <c r="M239" s="40"/>
      <c r="N239" s="40"/>
      <c r="O239" s="40"/>
      <c r="P239" s="211"/>
      <c r="Q239" s="237"/>
    </row>
    <row r="240" spans="1:17" s="24" customFormat="1" ht="38.25">
      <c r="A240" s="141">
        <v>172</v>
      </c>
      <c r="B240" s="59" t="s">
        <v>421</v>
      </c>
      <c r="C240" s="43">
        <v>11720964.62</v>
      </c>
      <c r="D240" s="43">
        <v>11720964.62</v>
      </c>
      <c r="E240" s="43"/>
      <c r="F240" s="43"/>
      <c r="G240" s="43"/>
      <c r="H240" s="205"/>
      <c r="I240" s="40"/>
      <c r="J240" s="50"/>
      <c r="K240" s="40"/>
      <c r="L240" s="40"/>
      <c r="M240" s="40"/>
      <c r="N240" s="40"/>
      <c r="O240" s="40"/>
      <c r="P240" s="211"/>
      <c r="Q240" s="237"/>
    </row>
    <row r="241" spans="1:17" s="24" customFormat="1" ht="25.5">
      <c r="A241" s="141">
        <v>173</v>
      </c>
      <c r="B241" s="59" t="s">
        <v>424</v>
      </c>
      <c r="C241" s="43">
        <v>2474671.2</v>
      </c>
      <c r="D241" s="43">
        <v>1115167.2</v>
      </c>
      <c r="E241" s="43"/>
      <c r="F241" s="43">
        <v>540</v>
      </c>
      <c r="G241" s="43">
        <v>1359504</v>
      </c>
      <c r="H241" s="205"/>
      <c r="I241" s="40"/>
      <c r="J241" s="50"/>
      <c r="K241" s="40"/>
      <c r="L241" s="40"/>
      <c r="M241" s="40"/>
      <c r="N241" s="40"/>
      <c r="O241" s="40"/>
      <c r="P241" s="211"/>
      <c r="Q241" s="237"/>
    </row>
    <row r="242" spans="1:17" s="24" customFormat="1" ht="25.5">
      <c r="A242" s="141">
        <v>174</v>
      </c>
      <c r="B242" s="59" t="s">
        <v>426</v>
      </c>
      <c r="C242" s="43">
        <v>3468987.75</v>
      </c>
      <c r="D242" s="43">
        <v>3468987.75</v>
      </c>
      <c r="E242" s="43"/>
      <c r="F242" s="43"/>
      <c r="G242" s="43"/>
      <c r="H242" s="205"/>
      <c r="I242" s="40"/>
      <c r="J242" s="50"/>
      <c r="K242" s="40"/>
      <c r="L242" s="40"/>
      <c r="M242" s="40"/>
      <c r="N242" s="40"/>
      <c r="O242" s="40"/>
      <c r="P242" s="211"/>
      <c r="Q242" s="237"/>
    </row>
    <row r="243" spans="1:17" s="24" customFormat="1" ht="25.5">
      <c r="A243" s="141">
        <v>175</v>
      </c>
      <c r="B243" s="59" t="s">
        <v>429</v>
      </c>
      <c r="C243" s="43">
        <v>9519699.36</v>
      </c>
      <c r="D243" s="43">
        <v>9519699.36</v>
      </c>
      <c r="E243" s="43"/>
      <c r="F243" s="43"/>
      <c r="G243" s="43"/>
      <c r="H243" s="205"/>
      <c r="I243" s="40"/>
      <c r="J243" s="50"/>
      <c r="K243" s="40"/>
      <c r="L243" s="40"/>
      <c r="M243" s="40"/>
      <c r="N243" s="40"/>
      <c r="O243" s="40"/>
      <c r="P243" s="211"/>
      <c r="Q243" s="237"/>
    </row>
    <row r="244" spans="1:17" s="24" customFormat="1" ht="25.5">
      <c r="A244" s="141">
        <v>176</v>
      </c>
      <c r="B244" s="59" t="s">
        <v>431</v>
      </c>
      <c r="C244" s="43">
        <v>11920211.299999999</v>
      </c>
      <c r="D244" s="43">
        <v>11920211.299999999</v>
      </c>
      <c r="E244" s="43"/>
      <c r="F244" s="43"/>
      <c r="G244" s="43"/>
      <c r="H244" s="205"/>
      <c r="I244" s="40"/>
      <c r="J244" s="50"/>
      <c r="K244" s="40"/>
      <c r="L244" s="40"/>
      <c r="M244" s="40"/>
      <c r="N244" s="40"/>
      <c r="O244" s="40"/>
      <c r="P244" s="211"/>
      <c r="Q244" s="237"/>
    </row>
    <row r="245" spans="1:17" s="24" customFormat="1" ht="25.5">
      <c r="A245" s="141">
        <v>177</v>
      </c>
      <c r="B245" s="59" t="s">
        <v>434</v>
      </c>
      <c r="C245" s="43">
        <v>4800437.87</v>
      </c>
      <c r="D245" s="43">
        <v>4800437.87</v>
      </c>
      <c r="E245" s="43"/>
      <c r="F245" s="43"/>
      <c r="G245" s="43"/>
      <c r="H245" s="205"/>
      <c r="I245" s="40"/>
      <c r="J245" s="50"/>
      <c r="K245" s="40"/>
      <c r="L245" s="40"/>
      <c r="M245" s="40"/>
      <c r="N245" s="40"/>
      <c r="O245" s="40"/>
      <c r="P245" s="211"/>
      <c r="Q245" s="237"/>
    </row>
    <row r="246" spans="1:17" s="24" customFormat="1" ht="25.5">
      <c r="A246" s="141">
        <v>178</v>
      </c>
      <c r="B246" s="59" t="s">
        <v>843</v>
      </c>
      <c r="C246" s="43">
        <v>10800000</v>
      </c>
      <c r="D246" s="43"/>
      <c r="E246" s="50"/>
      <c r="F246" s="50"/>
      <c r="G246" s="50"/>
      <c r="H246" s="205">
        <v>6</v>
      </c>
      <c r="I246" s="40">
        <v>10800000</v>
      </c>
      <c r="J246" s="50"/>
      <c r="K246" s="40"/>
      <c r="L246" s="40"/>
      <c r="M246" s="40"/>
      <c r="N246" s="40"/>
      <c r="O246" s="40"/>
      <c r="P246" s="249"/>
      <c r="Q246" s="250"/>
    </row>
    <row r="247" spans="1:17" s="24" customFormat="1" ht="12.75">
      <c r="A247" s="123"/>
      <c r="B247" s="65" t="s">
        <v>703</v>
      </c>
      <c r="C247" s="45">
        <f>SUM(C221:C246)</f>
        <v>178053586.7</v>
      </c>
      <c r="D247" s="45">
        <f>SUM(D221:D246)</f>
        <v>151545965.60000002</v>
      </c>
      <c r="E247" s="45"/>
      <c r="F247" s="45">
        <f>SUM(F221:F246)</f>
        <v>6532.6</v>
      </c>
      <c r="G247" s="45">
        <f>SUM(G221:G246)</f>
        <v>15707621.1</v>
      </c>
      <c r="H247" s="145">
        <f>SUM(H221:H246)</f>
        <v>6</v>
      </c>
      <c r="I247" s="45">
        <f>SUM(I221:I246)</f>
        <v>10800000</v>
      </c>
      <c r="J247" s="40"/>
      <c r="K247" s="40"/>
      <c r="L247" s="81"/>
      <c r="M247" s="81"/>
      <c r="N247" s="40"/>
      <c r="O247" s="40"/>
      <c r="P247" s="249"/>
      <c r="Q247" s="250"/>
    </row>
    <row r="248" spans="1:17" s="24" customFormat="1" ht="12.75">
      <c r="A248" s="301" t="s">
        <v>771</v>
      </c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3"/>
    </row>
    <row r="249" spans="1:17" s="24" customFormat="1" ht="25.5">
      <c r="A249" s="141">
        <v>179</v>
      </c>
      <c r="B249" s="59" t="s">
        <v>1037</v>
      </c>
      <c r="C249" s="43">
        <v>600296.54</v>
      </c>
      <c r="D249" s="43"/>
      <c r="E249" s="50"/>
      <c r="F249" s="50">
        <v>238.44</v>
      </c>
      <c r="G249" s="50">
        <v>600296.544</v>
      </c>
      <c r="H249" s="50"/>
      <c r="I249" s="40"/>
      <c r="J249" s="40"/>
      <c r="K249" s="40"/>
      <c r="L249" s="40"/>
      <c r="M249" s="40"/>
      <c r="N249" s="40"/>
      <c r="O249" s="40"/>
      <c r="P249" s="249"/>
      <c r="Q249" s="250"/>
    </row>
    <row r="250" spans="1:17" s="24" customFormat="1" ht="38.25">
      <c r="A250" s="141">
        <v>180</v>
      </c>
      <c r="B250" s="59" t="s">
        <v>1212</v>
      </c>
      <c r="C250" s="43">
        <v>7824831.95</v>
      </c>
      <c r="D250" s="43">
        <v>7824831.95</v>
      </c>
      <c r="E250" s="50"/>
      <c r="F250" s="50"/>
      <c r="G250" s="50"/>
      <c r="H250" s="50"/>
      <c r="I250" s="40"/>
      <c r="J250" s="40"/>
      <c r="K250" s="40"/>
      <c r="L250" s="40"/>
      <c r="M250" s="40"/>
      <c r="N250" s="40"/>
      <c r="O250" s="40"/>
      <c r="P250" s="249"/>
      <c r="Q250" s="250"/>
    </row>
    <row r="251" spans="1:17" s="24" customFormat="1" ht="25.5">
      <c r="A251" s="141">
        <v>181</v>
      </c>
      <c r="B251" s="59" t="s">
        <v>288</v>
      </c>
      <c r="C251" s="43">
        <v>1217259.5999999999</v>
      </c>
      <c r="D251" s="43"/>
      <c r="E251" s="50"/>
      <c r="F251" s="50">
        <v>483.5</v>
      </c>
      <c r="G251" s="50">
        <v>1217259.5999999999</v>
      </c>
      <c r="H251" s="50"/>
      <c r="I251" s="40"/>
      <c r="J251" s="40"/>
      <c r="K251" s="40"/>
      <c r="L251" s="40"/>
      <c r="M251" s="40"/>
      <c r="N251" s="40"/>
      <c r="O251" s="40"/>
      <c r="P251" s="249"/>
      <c r="Q251" s="250"/>
    </row>
    <row r="252" spans="1:17" s="24" customFormat="1" ht="25.5">
      <c r="A252" s="141">
        <v>182</v>
      </c>
      <c r="B252" s="59" t="s">
        <v>1038</v>
      </c>
      <c r="C252" s="43">
        <v>1385687.0399999998</v>
      </c>
      <c r="D252" s="43"/>
      <c r="E252" s="50"/>
      <c r="F252" s="50">
        <v>550.4</v>
      </c>
      <c r="G252" s="50">
        <v>1385687.0399999998</v>
      </c>
      <c r="H252" s="50"/>
      <c r="I252" s="40"/>
      <c r="J252" s="40"/>
      <c r="K252" s="40"/>
      <c r="L252" s="40"/>
      <c r="M252" s="40"/>
      <c r="N252" s="40"/>
      <c r="O252" s="40"/>
      <c r="P252" s="249"/>
      <c r="Q252" s="250"/>
    </row>
    <row r="253" spans="1:17" s="24" customFormat="1" ht="25.5">
      <c r="A253" s="141">
        <v>183</v>
      </c>
      <c r="B253" s="59" t="s">
        <v>289</v>
      </c>
      <c r="C253" s="43">
        <v>5503295.33</v>
      </c>
      <c r="D253" s="43">
        <v>5503295.33</v>
      </c>
      <c r="E253" s="50"/>
      <c r="F253" s="50"/>
      <c r="G253" s="50"/>
      <c r="H253" s="50"/>
      <c r="I253" s="40"/>
      <c r="J253" s="40"/>
      <c r="K253" s="40"/>
      <c r="L253" s="40"/>
      <c r="M253" s="40"/>
      <c r="N253" s="40"/>
      <c r="O253" s="40"/>
      <c r="P253" s="249"/>
      <c r="Q253" s="250"/>
    </row>
    <row r="254" spans="1:17" s="24" customFormat="1" ht="25.5">
      <c r="A254" s="141">
        <v>184</v>
      </c>
      <c r="B254" s="59" t="s">
        <v>290</v>
      </c>
      <c r="C254" s="43">
        <v>817924.8</v>
      </c>
      <c r="D254" s="43">
        <v>817924.8</v>
      </c>
      <c r="E254" s="50"/>
      <c r="F254" s="50"/>
      <c r="G254" s="50"/>
      <c r="H254" s="50"/>
      <c r="I254" s="40"/>
      <c r="J254" s="40"/>
      <c r="K254" s="40"/>
      <c r="L254" s="40"/>
      <c r="M254" s="40"/>
      <c r="N254" s="40"/>
      <c r="O254" s="40"/>
      <c r="P254" s="249"/>
      <c r="Q254" s="250"/>
    </row>
    <row r="255" spans="1:17" s="24" customFormat="1" ht="25.5">
      <c r="A255" s="141">
        <v>185</v>
      </c>
      <c r="B255" s="59" t="s">
        <v>545</v>
      </c>
      <c r="C255" s="43">
        <v>1560912</v>
      </c>
      <c r="D255" s="43"/>
      <c r="E255" s="50"/>
      <c r="F255" s="50">
        <v>620</v>
      </c>
      <c r="G255" s="50">
        <v>1560912</v>
      </c>
      <c r="H255" s="50"/>
      <c r="I255" s="40"/>
      <c r="J255" s="40"/>
      <c r="K255" s="40"/>
      <c r="L255" s="40"/>
      <c r="M255" s="40"/>
      <c r="N255" s="40"/>
      <c r="O255" s="40"/>
      <c r="P255" s="249"/>
      <c r="Q255" s="250"/>
    </row>
    <row r="256" spans="1:17" ht="25.5">
      <c r="A256" s="141">
        <v>186</v>
      </c>
      <c r="B256" s="59" t="s">
        <v>546</v>
      </c>
      <c r="C256" s="43">
        <v>1560912</v>
      </c>
      <c r="D256" s="43"/>
      <c r="E256" s="50"/>
      <c r="F256" s="50">
        <v>620</v>
      </c>
      <c r="G256" s="50">
        <v>1560912</v>
      </c>
      <c r="H256" s="50"/>
      <c r="I256" s="40"/>
      <c r="J256" s="40"/>
      <c r="K256" s="40"/>
      <c r="L256" s="40"/>
      <c r="M256" s="40"/>
      <c r="N256" s="40"/>
      <c r="O256" s="40"/>
      <c r="P256" s="249"/>
      <c r="Q256" s="250"/>
    </row>
    <row r="257" spans="1:17" ht="25.5">
      <c r="A257" s="141">
        <v>187</v>
      </c>
      <c r="B257" s="59" t="s">
        <v>547</v>
      </c>
      <c r="C257" s="43">
        <v>746559.03</v>
      </c>
      <c r="D257" s="43">
        <v>97018.22520000002</v>
      </c>
      <c r="E257" s="50"/>
      <c r="F257" s="50">
        <v>258</v>
      </c>
      <c r="G257" s="50">
        <v>649540.7999999999</v>
      </c>
      <c r="H257" s="50"/>
      <c r="I257" s="40"/>
      <c r="J257" s="40"/>
      <c r="K257" s="40"/>
      <c r="L257" s="40"/>
      <c r="M257" s="40"/>
      <c r="N257" s="40"/>
      <c r="O257" s="40"/>
      <c r="P257" s="249"/>
      <c r="Q257" s="250"/>
    </row>
    <row r="258" spans="1:17" ht="12.75">
      <c r="A258" s="123"/>
      <c r="B258" s="65" t="s">
        <v>703</v>
      </c>
      <c r="C258" s="45">
        <f>SUM(C249:C257)</f>
        <v>21217678.29</v>
      </c>
      <c r="D258" s="45">
        <f>SUM(D249:D257)</f>
        <v>14243070.305200001</v>
      </c>
      <c r="E258" s="45"/>
      <c r="F258" s="45">
        <f>SUM(F249:F257)</f>
        <v>2770.34</v>
      </c>
      <c r="G258" s="45">
        <f>SUM(G249:G257)</f>
        <v>6974607.983999999</v>
      </c>
      <c r="H258" s="40"/>
      <c r="I258" s="40"/>
      <c r="J258" s="40"/>
      <c r="K258" s="40"/>
      <c r="L258" s="40"/>
      <c r="M258" s="40"/>
      <c r="N258" s="40"/>
      <c r="O258" s="40"/>
      <c r="P258" s="249"/>
      <c r="Q258" s="250"/>
    </row>
    <row r="259" spans="1:17" ht="12.75">
      <c r="A259" s="301" t="s">
        <v>772</v>
      </c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3"/>
    </row>
    <row r="260" spans="1:17" ht="25.5">
      <c r="A260" s="146">
        <v>188</v>
      </c>
      <c r="B260" s="59" t="s">
        <v>1512</v>
      </c>
      <c r="C260" s="50">
        <f>D260+E260+G260+I260+K260+M260+O260+P260</f>
        <v>5360630</v>
      </c>
      <c r="D260" s="43">
        <v>4916903</v>
      </c>
      <c r="E260" s="43">
        <v>443727</v>
      </c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249"/>
      <c r="Q260" s="250"/>
    </row>
    <row r="261" spans="1:17" ht="25.5">
      <c r="A261" s="146">
        <v>189</v>
      </c>
      <c r="B261" s="59" t="s">
        <v>1517</v>
      </c>
      <c r="C261" s="50">
        <f aca="true" t="shared" si="2" ref="C261:C324">D261+E261+G261+I261+K261+M261+O261+P261</f>
        <v>190896.53</v>
      </c>
      <c r="D261" s="50">
        <v>190896.53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249"/>
      <c r="Q261" s="250"/>
    </row>
    <row r="262" spans="1:17" ht="25.5">
      <c r="A262" s="146">
        <v>190</v>
      </c>
      <c r="B262" s="59" t="s">
        <v>1495</v>
      </c>
      <c r="C262" s="50">
        <f t="shared" si="2"/>
        <v>16747473.97</v>
      </c>
      <c r="D262" s="43">
        <v>15416292.97</v>
      </c>
      <c r="E262" s="43">
        <v>1331181</v>
      </c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249"/>
      <c r="Q262" s="250"/>
    </row>
    <row r="263" spans="1:17" ht="25.5">
      <c r="A263" s="146">
        <v>191</v>
      </c>
      <c r="B263" s="59" t="s">
        <v>1494</v>
      </c>
      <c r="C263" s="50">
        <f t="shared" si="2"/>
        <v>2023993.0499999998</v>
      </c>
      <c r="D263" s="43"/>
      <c r="E263" s="43"/>
      <c r="F263" s="43">
        <v>1286.3</v>
      </c>
      <c r="G263" s="43">
        <v>2023993.0499999998</v>
      </c>
      <c r="H263" s="43"/>
      <c r="I263" s="43"/>
      <c r="J263" s="43"/>
      <c r="K263" s="43"/>
      <c r="L263" s="43"/>
      <c r="M263" s="43"/>
      <c r="N263" s="43"/>
      <c r="O263" s="43"/>
      <c r="P263" s="249"/>
      <c r="Q263" s="250"/>
    </row>
    <row r="264" spans="1:17" ht="25.5">
      <c r="A264" s="146">
        <v>192</v>
      </c>
      <c r="B264" s="59" t="s">
        <v>548</v>
      </c>
      <c r="C264" s="50">
        <f t="shared" si="2"/>
        <v>2244055</v>
      </c>
      <c r="D264" s="43">
        <v>1800328</v>
      </c>
      <c r="E264" s="43">
        <v>443727</v>
      </c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249"/>
      <c r="Q264" s="250"/>
    </row>
    <row r="265" spans="1:17" ht="25.5">
      <c r="A265" s="146">
        <v>193</v>
      </c>
      <c r="B265" s="59" t="s">
        <v>549</v>
      </c>
      <c r="C265" s="50">
        <f t="shared" si="2"/>
        <v>1302138.08</v>
      </c>
      <c r="D265" s="50">
        <v>1302138.08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249"/>
      <c r="Q265" s="250"/>
    </row>
    <row r="266" spans="1:17" ht="25.5">
      <c r="A266" s="146">
        <v>194</v>
      </c>
      <c r="B266" s="59" t="s">
        <v>993</v>
      </c>
      <c r="C266" s="50">
        <f t="shared" si="2"/>
        <v>2451610.8</v>
      </c>
      <c r="D266" s="43">
        <v>2007883.7999999998</v>
      </c>
      <c r="E266" s="43">
        <v>443727</v>
      </c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249"/>
      <c r="Q266" s="250"/>
    </row>
    <row r="267" spans="1:17" ht="25.5">
      <c r="A267" s="146">
        <v>195</v>
      </c>
      <c r="B267" s="59" t="s">
        <v>994</v>
      </c>
      <c r="C267" s="50">
        <f t="shared" si="2"/>
        <v>2240065.61</v>
      </c>
      <c r="D267" s="50">
        <v>2240065.61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249"/>
      <c r="Q267" s="250"/>
    </row>
    <row r="268" spans="1:17" ht="25.5">
      <c r="A268" s="146">
        <v>196</v>
      </c>
      <c r="B268" s="59" t="s">
        <v>995</v>
      </c>
      <c r="C268" s="50">
        <f t="shared" si="2"/>
        <v>2041390.08</v>
      </c>
      <c r="D268" s="50">
        <v>2041390.08</v>
      </c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249"/>
      <c r="Q268" s="250"/>
    </row>
    <row r="269" spans="1:17" ht="25.5">
      <c r="A269" s="146">
        <v>197</v>
      </c>
      <c r="B269" s="59" t="s">
        <v>996</v>
      </c>
      <c r="C269" s="50">
        <f t="shared" si="2"/>
        <v>2168412.35</v>
      </c>
      <c r="D269" s="50">
        <v>2168412.35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249"/>
      <c r="Q269" s="250"/>
    </row>
    <row r="270" spans="1:17" ht="25.5">
      <c r="A270" s="146">
        <v>198</v>
      </c>
      <c r="B270" s="59" t="s">
        <v>997</v>
      </c>
      <c r="C270" s="50">
        <f t="shared" si="2"/>
        <v>1668019.59</v>
      </c>
      <c r="D270" s="50">
        <v>1668019.59</v>
      </c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249"/>
      <c r="Q270" s="250"/>
    </row>
    <row r="271" spans="1:17" ht="25.5">
      <c r="A271" s="146">
        <v>199</v>
      </c>
      <c r="B271" s="59" t="s">
        <v>998</v>
      </c>
      <c r="C271" s="50">
        <f t="shared" si="2"/>
        <v>2309843.94</v>
      </c>
      <c r="D271" s="50">
        <v>2309843.94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249"/>
      <c r="Q271" s="250"/>
    </row>
    <row r="272" spans="1:17" ht="25.5">
      <c r="A272" s="146">
        <v>200</v>
      </c>
      <c r="B272" s="59" t="s">
        <v>999</v>
      </c>
      <c r="C272" s="50">
        <f t="shared" si="2"/>
        <v>2425983.84</v>
      </c>
      <c r="D272" s="50">
        <v>2425983.84</v>
      </c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249"/>
      <c r="Q272" s="250"/>
    </row>
    <row r="273" spans="1:17" ht="25.5">
      <c r="A273" s="146">
        <v>201</v>
      </c>
      <c r="B273" s="59" t="s">
        <v>550</v>
      </c>
      <c r="C273" s="50">
        <f t="shared" si="2"/>
        <v>755280</v>
      </c>
      <c r="D273" s="43"/>
      <c r="E273" s="43"/>
      <c r="F273" s="43">
        <v>300</v>
      </c>
      <c r="G273" s="43">
        <v>755280</v>
      </c>
      <c r="H273" s="43"/>
      <c r="I273" s="43"/>
      <c r="J273" s="43"/>
      <c r="K273" s="43"/>
      <c r="L273" s="43"/>
      <c r="M273" s="43"/>
      <c r="N273" s="43"/>
      <c r="O273" s="43"/>
      <c r="P273" s="249"/>
      <c r="Q273" s="250"/>
    </row>
    <row r="274" spans="1:17" ht="25.5">
      <c r="A274" s="146">
        <v>202</v>
      </c>
      <c r="B274" s="59" t="s">
        <v>1002</v>
      </c>
      <c r="C274" s="50">
        <f t="shared" si="2"/>
        <v>9864461.34</v>
      </c>
      <c r="D274" s="43">
        <v>9420734.34</v>
      </c>
      <c r="E274" s="43">
        <v>443727</v>
      </c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249"/>
      <c r="Q274" s="250"/>
    </row>
    <row r="275" spans="1:17" ht="25.5">
      <c r="A275" s="146">
        <v>203</v>
      </c>
      <c r="B275" s="59" t="s">
        <v>1004</v>
      </c>
      <c r="C275" s="50">
        <f t="shared" si="2"/>
        <v>12575018.44</v>
      </c>
      <c r="D275" s="43">
        <v>12131291.44</v>
      </c>
      <c r="E275" s="43">
        <v>443727</v>
      </c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249"/>
      <c r="Q275" s="250"/>
    </row>
    <row r="276" spans="1:17" ht="39.75" customHeight="1">
      <c r="A276" s="146">
        <v>204</v>
      </c>
      <c r="B276" s="59" t="s">
        <v>844</v>
      </c>
      <c r="C276" s="50">
        <f t="shared" si="2"/>
        <v>4484419.07</v>
      </c>
      <c r="D276" s="43">
        <v>1590171.29</v>
      </c>
      <c r="E276" s="43">
        <v>443727</v>
      </c>
      <c r="F276" s="43"/>
      <c r="G276" s="43"/>
      <c r="H276" s="43"/>
      <c r="I276" s="43"/>
      <c r="J276" s="43"/>
      <c r="K276" s="43"/>
      <c r="L276" s="43">
        <v>446.25</v>
      </c>
      <c r="M276" s="43">
        <v>2450520.7800000003</v>
      </c>
      <c r="N276" s="43"/>
      <c r="O276" s="43"/>
      <c r="P276" s="249"/>
      <c r="Q276" s="250"/>
    </row>
    <row r="277" spans="1:17" ht="39.75" customHeight="1">
      <c r="A277" s="146">
        <v>205</v>
      </c>
      <c r="B277" s="59" t="s">
        <v>845</v>
      </c>
      <c r="C277" s="50">
        <f t="shared" si="2"/>
        <v>9534976.21</v>
      </c>
      <c r="D277" s="43">
        <v>7326411.610000001</v>
      </c>
      <c r="E277" s="43">
        <v>887454</v>
      </c>
      <c r="F277" s="43">
        <v>839.6</v>
      </c>
      <c r="G277" s="43">
        <v>1321110.6</v>
      </c>
      <c r="H277" s="43"/>
      <c r="I277" s="43"/>
      <c r="J277" s="43"/>
      <c r="K277" s="43"/>
      <c r="L277" s="43"/>
      <c r="M277" s="43"/>
      <c r="N277" s="43"/>
      <c r="O277" s="43"/>
      <c r="P277" s="249"/>
      <c r="Q277" s="250"/>
    </row>
    <row r="278" spans="1:17" ht="25.5">
      <c r="A278" s="146">
        <v>206</v>
      </c>
      <c r="B278" s="59" t="s">
        <v>551</v>
      </c>
      <c r="C278" s="50">
        <f t="shared" si="2"/>
        <v>6878231.51</v>
      </c>
      <c r="D278" s="43">
        <v>6434504.51</v>
      </c>
      <c r="E278" s="43">
        <v>443727</v>
      </c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249"/>
      <c r="Q278" s="250"/>
    </row>
    <row r="279" spans="1:17" ht="25.5">
      <c r="A279" s="146">
        <v>207</v>
      </c>
      <c r="B279" s="59" t="s">
        <v>552</v>
      </c>
      <c r="C279" s="50">
        <f t="shared" si="2"/>
        <v>2245965.25</v>
      </c>
      <c r="D279" s="43">
        <v>2245965.25</v>
      </c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249"/>
      <c r="Q279" s="250"/>
    </row>
    <row r="280" spans="1:17" ht="25.5">
      <c r="A280" s="146">
        <v>208</v>
      </c>
      <c r="B280" s="59" t="s">
        <v>553</v>
      </c>
      <c r="C280" s="50">
        <f t="shared" si="2"/>
        <v>3367979.28</v>
      </c>
      <c r="D280" s="43">
        <v>3367979.28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249"/>
      <c r="Q280" s="250"/>
    </row>
    <row r="281" spans="1:17" ht="25.5">
      <c r="A281" s="146">
        <v>209</v>
      </c>
      <c r="B281" s="59" t="s">
        <v>554</v>
      </c>
      <c r="C281" s="50">
        <f t="shared" si="2"/>
        <v>4204331.16</v>
      </c>
      <c r="D281" s="43">
        <v>1510499.1600000001</v>
      </c>
      <c r="E281" s="43"/>
      <c r="F281" s="43">
        <v>1070</v>
      </c>
      <c r="G281" s="43">
        <v>2693832</v>
      </c>
      <c r="H281" s="43"/>
      <c r="I281" s="43"/>
      <c r="J281" s="43"/>
      <c r="K281" s="43"/>
      <c r="L281" s="43"/>
      <c r="M281" s="43"/>
      <c r="N281" s="43"/>
      <c r="O281" s="43"/>
      <c r="P281" s="249"/>
      <c r="Q281" s="250"/>
    </row>
    <row r="282" spans="1:17" ht="25.5">
      <c r="A282" s="146">
        <v>210</v>
      </c>
      <c r="B282" s="59" t="s">
        <v>555</v>
      </c>
      <c r="C282" s="50">
        <f t="shared" si="2"/>
        <v>407875.1</v>
      </c>
      <c r="D282" s="43">
        <v>407875.1</v>
      </c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249"/>
      <c r="Q282" s="250"/>
    </row>
    <row r="283" spans="1:17" ht="25.5">
      <c r="A283" s="146">
        <v>211</v>
      </c>
      <c r="B283" s="59" t="s">
        <v>556</v>
      </c>
      <c r="C283" s="50">
        <f t="shared" si="2"/>
        <v>4731849.38</v>
      </c>
      <c r="D283" s="43">
        <v>3079674.38</v>
      </c>
      <c r="E283" s="43">
        <v>443727</v>
      </c>
      <c r="F283" s="43">
        <v>480</v>
      </c>
      <c r="G283" s="43">
        <v>1208448</v>
      </c>
      <c r="H283" s="43"/>
      <c r="I283" s="43"/>
      <c r="J283" s="43"/>
      <c r="K283" s="43"/>
      <c r="L283" s="43"/>
      <c r="M283" s="43"/>
      <c r="N283" s="43"/>
      <c r="O283" s="43"/>
      <c r="P283" s="249"/>
      <c r="Q283" s="250"/>
    </row>
    <row r="284" spans="1:17" ht="25.5">
      <c r="A284" s="146">
        <v>212</v>
      </c>
      <c r="B284" s="59" t="s">
        <v>557</v>
      </c>
      <c r="C284" s="50">
        <f t="shared" si="2"/>
        <v>3932663.09</v>
      </c>
      <c r="D284" s="43">
        <v>3932663.09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249"/>
      <c r="Q284" s="250"/>
    </row>
    <row r="285" spans="1:17" ht="25.5">
      <c r="A285" s="146">
        <v>213</v>
      </c>
      <c r="B285" s="59" t="s">
        <v>558</v>
      </c>
      <c r="C285" s="50">
        <f t="shared" si="2"/>
        <v>3503825.3</v>
      </c>
      <c r="D285" s="43">
        <v>1851650.2999999998</v>
      </c>
      <c r="E285" s="43">
        <v>443727</v>
      </c>
      <c r="F285" s="43">
        <v>480</v>
      </c>
      <c r="G285" s="43">
        <v>1208448</v>
      </c>
      <c r="H285" s="43"/>
      <c r="I285" s="43"/>
      <c r="J285" s="43"/>
      <c r="K285" s="43"/>
      <c r="L285" s="43"/>
      <c r="M285" s="43"/>
      <c r="N285" s="43"/>
      <c r="O285" s="43"/>
      <c r="P285" s="249"/>
      <c r="Q285" s="250"/>
    </row>
    <row r="286" spans="1:17" ht="25.5">
      <c r="A286" s="146">
        <v>214</v>
      </c>
      <c r="B286" s="59" t="s">
        <v>559</v>
      </c>
      <c r="C286" s="50">
        <f t="shared" si="2"/>
        <v>2800835.91</v>
      </c>
      <c r="D286" s="43">
        <v>2800835.91</v>
      </c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249"/>
      <c r="Q286" s="250"/>
    </row>
    <row r="287" spans="1:17" ht="25.5">
      <c r="A287" s="146">
        <v>215</v>
      </c>
      <c r="B287" s="59" t="s">
        <v>560</v>
      </c>
      <c r="C287" s="50">
        <f t="shared" si="2"/>
        <v>5275183.5</v>
      </c>
      <c r="D287" s="43">
        <v>1805301.3000000003</v>
      </c>
      <c r="E287" s="43">
        <v>443727</v>
      </c>
      <c r="F287" s="43">
        <v>1202</v>
      </c>
      <c r="G287" s="43">
        <v>3026155.1999999997</v>
      </c>
      <c r="H287" s="43"/>
      <c r="I287" s="43"/>
      <c r="J287" s="43"/>
      <c r="K287" s="43"/>
      <c r="L287" s="43"/>
      <c r="M287" s="43"/>
      <c r="N287" s="43"/>
      <c r="O287" s="43"/>
      <c r="P287" s="249"/>
      <c r="Q287" s="250"/>
    </row>
    <row r="288" spans="1:17" ht="25.5">
      <c r="A288" s="146">
        <v>216</v>
      </c>
      <c r="B288" s="59" t="s">
        <v>561</v>
      </c>
      <c r="C288" s="50">
        <f t="shared" si="2"/>
        <v>8011449.72</v>
      </c>
      <c r="D288" s="43">
        <v>4886478.72</v>
      </c>
      <c r="E288" s="43">
        <v>443727</v>
      </c>
      <c r="F288" s="43">
        <v>1065</v>
      </c>
      <c r="G288" s="43">
        <v>2681244</v>
      </c>
      <c r="H288" s="43"/>
      <c r="I288" s="43"/>
      <c r="J288" s="43"/>
      <c r="K288" s="43"/>
      <c r="L288" s="43"/>
      <c r="M288" s="43"/>
      <c r="N288" s="43"/>
      <c r="O288" s="43"/>
      <c r="P288" s="249"/>
      <c r="Q288" s="250"/>
    </row>
    <row r="289" spans="1:17" ht="38.25">
      <c r="A289" s="146">
        <v>217</v>
      </c>
      <c r="B289" s="59" t="s">
        <v>1368</v>
      </c>
      <c r="C289" s="50">
        <f t="shared" si="2"/>
        <v>10078958.4</v>
      </c>
      <c r="D289" s="43">
        <v>7161185.880000001</v>
      </c>
      <c r="E289" s="43">
        <v>443727</v>
      </c>
      <c r="F289" s="43">
        <v>982.7</v>
      </c>
      <c r="G289" s="43">
        <v>2474045.52</v>
      </c>
      <c r="H289" s="43"/>
      <c r="I289" s="43"/>
      <c r="J289" s="43"/>
      <c r="K289" s="43"/>
      <c r="L289" s="43"/>
      <c r="M289" s="43"/>
      <c r="N289" s="43"/>
      <c r="O289" s="43"/>
      <c r="P289" s="249"/>
      <c r="Q289" s="250"/>
    </row>
    <row r="290" spans="1:17" ht="25.5">
      <c r="A290" s="146">
        <v>218</v>
      </c>
      <c r="B290" s="59" t="s">
        <v>602</v>
      </c>
      <c r="C290" s="50">
        <f t="shared" si="2"/>
        <v>1545322.74</v>
      </c>
      <c r="D290" s="43">
        <v>1545322.74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249"/>
      <c r="Q290" s="250"/>
    </row>
    <row r="291" spans="1:17" ht="25.5">
      <c r="A291" s="146">
        <v>219</v>
      </c>
      <c r="B291" s="59" t="s">
        <v>601</v>
      </c>
      <c r="C291" s="50">
        <f t="shared" si="2"/>
        <v>17054586.41</v>
      </c>
      <c r="D291" s="43">
        <v>10573025.21</v>
      </c>
      <c r="E291" s="43">
        <v>887454</v>
      </c>
      <c r="F291" s="43">
        <v>2222</v>
      </c>
      <c r="G291" s="43">
        <v>5594107.2</v>
      </c>
      <c r="H291" s="43"/>
      <c r="I291" s="43"/>
      <c r="J291" s="43"/>
      <c r="K291" s="43"/>
      <c r="L291" s="43"/>
      <c r="M291" s="43"/>
      <c r="N291" s="43"/>
      <c r="O291" s="43"/>
      <c r="P291" s="249"/>
      <c r="Q291" s="250"/>
    </row>
    <row r="292" spans="1:17" ht="38.25">
      <c r="A292" s="146">
        <v>220</v>
      </c>
      <c r="B292" s="59" t="s">
        <v>1216</v>
      </c>
      <c r="C292" s="50">
        <f t="shared" si="2"/>
        <v>3438828.46</v>
      </c>
      <c r="D292" s="43">
        <v>1843299.46</v>
      </c>
      <c r="E292" s="43"/>
      <c r="F292" s="43">
        <v>1014</v>
      </c>
      <c r="G292" s="43">
        <v>1595529</v>
      </c>
      <c r="H292" s="43"/>
      <c r="I292" s="43"/>
      <c r="J292" s="43"/>
      <c r="K292" s="43"/>
      <c r="L292" s="43"/>
      <c r="M292" s="43"/>
      <c r="N292" s="43"/>
      <c r="O292" s="43"/>
      <c r="P292" s="249"/>
      <c r="Q292" s="250"/>
    </row>
    <row r="293" spans="1:17" ht="25.5">
      <c r="A293" s="146">
        <v>221</v>
      </c>
      <c r="B293" s="59" t="s">
        <v>603</v>
      </c>
      <c r="C293" s="50">
        <f t="shared" si="2"/>
        <v>744580.2</v>
      </c>
      <c r="D293" s="43"/>
      <c r="E293" s="43"/>
      <c r="F293" s="43">
        <v>473.2</v>
      </c>
      <c r="G293" s="43">
        <v>744580.2</v>
      </c>
      <c r="H293" s="43"/>
      <c r="I293" s="43"/>
      <c r="J293" s="43"/>
      <c r="K293" s="43"/>
      <c r="L293" s="43"/>
      <c r="M293" s="43"/>
      <c r="N293" s="43"/>
      <c r="O293" s="43"/>
      <c r="P293" s="249"/>
      <c r="Q293" s="250"/>
    </row>
    <row r="294" spans="1:17" ht="25.5">
      <c r="A294" s="146">
        <v>222</v>
      </c>
      <c r="B294" s="59" t="s">
        <v>904</v>
      </c>
      <c r="C294" s="50">
        <f t="shared" si="2"/>
        <v>528406.25</v>
      </c>
      <c r="D294" s="43">
        <v>528406.25</v>
      </c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249"/>
      <c r="Q294" s="250"/>
    </row>
    <row r="295" spans="1:17" ht="25.5">
      <c r="A295" s="146">
        <v>223</v>
      </c>
      <c r="B295" s="59" t="s">
        <v>906</v>
      </c>
      <c r="C295" s="50">
        <f t="shared" si="2"/>
        <v>1730170.86</v>
      </c>
      <c r="D295" s="43">
        <v>451733.5800000001</v>
      </c>
      <c r="E295" s="43"/>
      <c r="F295" s="43">
        <v>507.8</v>
      </c>
      <c r="G295" s="43">
        <v>1278437.28</v>
      </c>
      <c r="H295" s="43"/>
      <c r="I295" s="43"/>
      <c r="J295" s="43"/>
      <c r="K295" s="43"/>
      <c r="L295" s="43"/>
      <c r="M295" s="43"/>
      <c r="N295" s="43"/>
      <c r="O295" s="43"/>
      <c r="P295" s="249"/>
      <c r="Q295" s="250"/>
    </row>
    <row r="296" spans="1:17" ht="25.5">
      <c r="A296" s="146">
        <v>224</v>
      </c>
      <c r="B296" s="59" t="s">
        <v>907</v>
      </c>
      <c r="C296" s="50">
        <f t="shared" si="2"/>
        <v>862006.9800000001</v>
      </c>
      <c r="D296" s="43">
        <v>219515.46000000008</v>
      </c>
      <c r="E296" s="43"/>
      <c r="F296" s="43">
        <v>255.2</v>
      </c>
      <c r="G296" s="43">
        <v>642491.52</v>
      </c>
      <c r="H296" s="43"/>
      <c r="I296" s="43"/>
      <c r="J296" s="43"/>
      <c r="K296" s="43"/>
      <c r="L296" s="43"/>
      <c r="M296" s="43"/>
      <c r="N296" s="43"/>
      <c r="O296" s="43"/>
      <c r="P296" s="249"/>
      <c r="Q296" s="250"/>
    </row>
    <row r="297" spans="1:17" ht="25.5">
      <c r="A297" s="146">
        <v>225</v>
      </c>
      <c r="B297" s="59" t="s">
        <v>908</v>
      </c>
      <c r="C297" s="50">
        <f t="shared" si="2"/>
        <v>221076.97</v>
      </c>
      <c r="D297" s="43">
        <v>221076.97</v>
      </c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249"/>
      <c r="Q297" s="250"/>
    </row>
    <row r="298" spans="1:17" ht="25.5">
      <c r="A298" s="146">
        <v>226</v>
      </c>
      <c r="B298" s="59" t="s">
        <v>910</v>
      </c>
      <c r="C298" s="50">
        <f t="shared" si="2"/>
        <v>143093.26</v>
      </c>
      <c r="D298" s="43">
        <v>143093.26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249"/>
      <c r="Q298" s="250"/>
    </row>
    <row r="299" spans="1:17" ht="25.5">
      <c r="A299" s="146">
        <v>227</v>
      </c>
      <c r="B299" s="59" t="s">
        <v>911</v>
      </c>
      <c r="C299" s="50">
        <f t="shared" si="2"/>
        <v>632421.12</v>
      </c>
      <c r="D299" s="43"/>
      <c r="E299" s="43"/>
      <c r="F299" s="43">
        <v>251.2</v>
      </c>
      <c r="G299" s="43">
        <v>632421.12</v>
      </c>
      <c r="H299" s="43"/>
      <c r="I299" s="43"/>
      <c r="J299" s="43"/>
      <c r="K299" s="43"/>
      <c r="L299" s="43"/>
      <c r="M299" s="43"/>
      <c r="N299" s="43"/>
      <c r="O299" s="43"/>
      <c r="P299" s="249"/>
      <c r="Q299" s="250"/>
    </row>
    <row r="300" spans="1:17" ht="38.25">
      <c r="A300" s="146">
        <v>228</v>
      </c>
      <c r="B300" s="59" t="s">
        <v>912</v>
      </c>
      <c r="C300" s="50">
        <f t="shared" si="2"/>
        <v>1372944.16</v>
      </c>
      <c r="D300" s="43">
        <v>265200.1599999999</v>
      </c>
      <c r="E300" s="43"/>
      <c r="F300" s="43">
        <v>440</v>
      </c>
      <c r="G300" s="43">
        <v>1107744</v>
      </c>
      <c r="H300" s="43"/>
      <c r="I300" s="43"/>
      <c r="J300" s="43"/>
      <c r="K300" s="43"/>
      <c r="L300" s="43"/>
      <c r="M300" s="43"/>
      <c r="N300" s="43"/>
      <c r="O300" s="43"/>
      <c r="P300" s="249"/>
      <c r="Q300" s="250"/>
    </row>
    <row r="301" spans="1:17" ht="25.5">
      <c r="A301" s="146">
        <v>229</v>
      </c>
      <c r="B301" s="59" t="s">
        <v>913</v>
      </c>
      <c r="C301" s="50">
        <f t="shared" si="2"/>
        <v>4631982.859999999</v>
      </c>
      <c r="D301" s="43">
        <v>4188255.8599999994</v>
      </c>
      <c r="E301" s="43">
        <v>443727</v>
      </c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249"/>
      <c r="Q301" s="250"/>
    </row>
    <row r="302" spans="1:17" ht="25.5">
      <c r="A302" s="146">
        <v>230</v>
      </c>
      <c r="B302" s="59" t="s">
        <v>604</v>
      </c>
      <c r="C302" s="50">
        <f t="shared" si="2"/>
        <v>5728617.6</v>
      </c>
      <c r="D302" s="43">
        <v>5728617.6</v>
      </c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249"/>
      <c r="Q302" s="250"/>
    </row>
    <row r="303" spans="1:17" ht="25.5">
      <c r="A303" s="146">
        <v>231</v>
      </c>
      <c r="B303" s="59" t="s">
        <v>605</v>
      </c>
      <c r="C303" s="50">
        <f t="shared" si="2"/>
        <v>1703719.49</v>
      </c>
      <c r="D303" s="43">
        <v>1703719.49</v>
      </c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249"/>
      <c r="Q303" s="250"/>
    </row>
    <row r="304" spans="1:17" ht="25.5">
      <c r="A304" s="146">
        <v>232</v>
      </c>
      <c r="B304" s="59" t="s">
        <v>789</v>
      </c>
      <c r="C304" s="50">
        <f t="shared" si="2"/>
        <v>7157920.4</v>
      </c>
      <c r="D304" s="43">
        <v>6714193.4</v>
      </c>
      <c r="E304" s="43">
        <v>443727</v>
      </c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249"/>
      <c r="Q304" s="250"/>
    </row>
    <row r="305" spans="1:17" ht="25.5">
      <c r="A305" s="146">
        <v>233</v>
      </c>
      <c r="B305" s="59" t="s">
        <v>790</v>
      </c>
      <c r="C305" s="50">
        <f t="shared" si="2"/>
        <v>2120291.25</v>
      </c>
      <c r="D305" s="43"/>
      <c r="E305" s="43"/>
      <c r="F305" s="43">
        <v>1347.5</v>
      </c>
      <c r="G305" s="43">
        <v>2120291.25</v>
      </c>
      <c r="H305" s="43"/>
      <c r="I305" s="43"/>
      <c r="J305" s="43"/>
      <c r="K305" s="43"/>
      <c r="L305" s="43"/>
      <c r="M305" s="43"/>
      <c r="N305" s="43"/>
      <c r="O305" s="43"/>
      <c r="P305" s="249"/>
      <c r="Q305" s="250"/>
    </row>
    <row r="306" spans="1:17" ht="25.5">
      <c r="A306" s="146">
        <v>234</v>
      </c>
      <c r="B306" s="59" t="s">
        <v>791</v>
      </c>
      <c r="C306" s="50">
        <f t="shared" si="2"/>
        <v>11284309.34</v>
      </c>
      <c r="D306" s="43">
        <v>7599424.1</v>
      </c>
      <c r="E306" s="43">
        <v>443727</v>
      </c>
      <c r="F306" s="43">
        <v>1287.4</v>
      </c>
      <c r="G306" s="43">
        <v>3241158.24</v>
      </c>
      <c r="H306" s="43"/>
      <c r="I306" s="43"/>
      <c r="J306" s="43"/>
      <c r="K306" s="43"/>
      <c r="L306" s="43"/>
      <c r="M306" s="43"/>
      <c r="N306" s="43"/>
      <c r="O306" s="43"/>
      <c r="P306" s="249"/>
      <c r="Q306" s="250"/>
    </row>
    <row r="307" spans="1:17" ht="25.5">
      <c r="A307" s="146">
        <v>235</v>
      </c>
      <c r="B307" s="59" t="s">
        <v>792</v>
      </c>
      <c r="C307" s="50">
        <f t="shared" si="2"/>
        <v>12348607.22</v>
      </c>
      <c r="D307" s="43">
        <v>9881359.22</v>
      </c>
      <c r="E307" s="43">
        <v>887454</v>
      </c>
      <c r="F307" s="43">
        <v>1004</v>
      </c>
      <c r="G307" s="43">
        <v>1579794</v>
      </c>
      <c r="H307" s="43"/>
      <c r="I307" s="43"/>
      <c r="J307" s="43"/>
      <c r="K307" s="43"/>
      <c r="L307" s="43"/>
      <c r="M307" s="43"/>
      <c r="N307" s="43"/>
      <c r="O307" s="43"/>
      <c r="P307" s="249"/>
      <c r="Q307" s="250"/>
    </row>
    <row r="308" spans="1:17" ht="25.5">
      <c r="A308" s="146">
        <v>236</v>
      </c>
      <c r="B308" s="59" t="s">
        <v>793</v>
      </c>
      <c r="C308" s="50">
        <f t="shared" si="2"/>
        <v>4022300.9000000004</v>
      </c>
      <c r="D308" s="43">
        <v>2047873.1000000003</v>
      </c>
      <c r="E308" s="43">
        <v>443727</v>
      </c>
      <c r="F308" s="43">
        <v>608</v>
      </c>
      <c r="G308" s="43">
        <v>1530700.8</v>
      </c>
      <c r="H308" s="43"/>
      <c r="I308" s="43"/>
      <c r="J308" s="43"/>
      <c r="K308" s="43"/>
      <c r="L308" s="43"/>
      <c r="M308" s="43"/>
      <c r="N308" s="43"/>
      <c r="O308" s="43"/>
      <c r="P308" s="249"/>
      <c r="Q308" s="250"/>
    </row>
    <row r="309" spans="1:17" ht="25.5">
      <c r="A309" s="146">
        <v>237</v>
      </c>
      <c r="B309" s="59" t="s">
        <v>916</v>
      </c>
      <c r="C309" s="50">
        <f t="shared" si="2"/>
        <v>2109221.18</v>
      </c>
      <c r="D309" s="43">
        <v>2109221.18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249"/>
      <c r="Q309" s="250"/>
    </row>
    <row r="310" spans="1:17" ht="25.5">
      <c r="A310" s="146">
        <v>238</v>
      </c>
      <c r="B310" s="59" t="s">
        <v>917</v>
      </c>
      <c r="C310" s="50">
        <f t="shared" si="2"/>
        <v>10642275.24</v>
      </c>
      <c r="D310" s="43">
        <v>10198548.24</v>
      </c>
      <c r="E310" s="43">
        <v>443727</v>
      </c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249"/>
      <c r="Q310" s="250"/>
    </row>
    <row r="311" spans="1:17" ht="25.5">
      <c r="A311" s="146">
        <v>239</v>
      </c>
      <c r="B311" s="59" t="s">
        <v>918</v>
      </c>
      <c r="C311" s="50">
        <f t="shared" si="2"/>
        <v>4633671.53</v>
      </c>
      <c r="D311" s="43">
        <v>4189944.5300000003</v>
      </c>
      <c r="E311" s="43">
        <v>443727</v>
      </c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249"/>
      <c r="Q311" s="250"/>
    </row>
    <row r="312" spans="1:17" ht="25.5">
      <c r="A312" s="146">
        <v>240</v>
      </c>
      <c r="B312" s="59" t="s">
        <v>919</v>
      </c>
      <c r="C312" s="50">
        <f t="shared" si="2"/>
        <v>1514225.99</v>
      </c>
      <c r="D312" s="43">
        <v>1070498.99</v>
      </c>
      <c r="E312" s="43">
        <v>443727</v>
      </c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249"/>
      <c r="Q312" s="250"/>
    </row>
    <row r="313" spans="1:17" ht="25.5">
      <c r="A313" s="146">
        <v>241</v>
      </c>
      <c r="B313" s="59" t="s">
        <v>920</v>
      </c>
      <c r="C313" s="50">
        <f t="shared" si="2"/>
        <v>10724379.72</v>
      </c>
      <c r="D313" s="43">
        <v>5783715.600000001</v>
      </c>
      <c r="E313" s="43">
        <v>443727</v>
      </c>
      <c r="F313" s="43"/>
      <c r="G313" s="43"/>
      <c r="H313" s="43"/>
      <c r="I313" s="43"/>
      <c r="J313" s="43">
        <v>570</v>
      </c>
      <c r="K313" s="43">
        <v>4496937.12</v>
      </c>
      <c r="L313" s="43"/>
      <c r="M313" s="43"/>
      <c r="N313" s="43"/>
      <c r="O313" s="43"/>
      <c r="P313" s="249"/>
      <c r="Q313" s="250"/>
    </row>
    <row r="314" spans="1:17" ht="25.5">
      <c r="A314" s="146">
        <v>242</v>
      </c>
      <c r="B314" s="59" t="s">
        <v>117</v>
      </c>
      <c r="C314" s="50">
        <f t="shared" si="2"/>
        <v>9025490.32</v>
      </c>
      <c r="D314" s="43">
        <v>9025490.32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249"/>
      <c r="Q314" s="250"/>
    </row>
    <row r="315" spans="1:17" ht="25.5">
      <c r="A315" s="146">
        <v>243</v>
      </c>
      <c r="B315" s="59" t="s">
        <v>118</v>
      </c>
      <c r="C315" s="50">
        <f t="shared" si="2"/>
        <v>1030290.7000000001</v>
      </c>
      <c r="D315" s="43">
        <v>586563.7000000001</v>
      </c>
      <c r="E315" s="43">
        <v>443727</v>
      </c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249"/>
      <c r="Q315" s="250"/>
    </row>
    <row r="316" spans="1:17" ht="25.5">
      <c r="A316" s="146">
        <v>244</v>
      </c>
      <c r="B316" s="59" t="s">
        <v>119</v>
      </c>
      <c r="C316" s="50">
        <f t="shared" si="2"/>
        <v>1298073.3</v>
      </c>
      <c r="D316" s="43">
        <v>854346.3</v>
      </c>
      <c r="E316" s="43">
        <v>443727</v>
      </c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249"/>
      <c r="Q316" s="250"/>
    </row>
    <row r="317" spans="1:17" ht="38.25">
      <c r="A317" s="146">
        <v>245</v>
      </c>
      <c r="B317" s="59" t="s">
        <v>120</v>
      </c>
      <c r="C317" s="50">
        <f t="shared" si="2"/>
        <v>3504527.4499999997</v>
      </c>
      <c r="D317" s="43">
        <v>3060800.4499999997</v>
      </c>
      <c r="E317" s="43">
        <v>443727</v>
      </c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249"/>
      <c r="Q317" s="250"/>
    </row>
    <row r="318" spans="1:17" ht="25.5">
      <c r="A318" s="146">
        <v>246</v>
      </c>
      <c r="B318" s="59" t="s">
        <v>1091</v>
      </c>
      <c r="C318" s="50">
        <f t="shared" si="2"/>
        <v>1680907.27</v>
      </c>
      <c r="D318" s="43">
        <v>1680907.27</v>
      </c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249"/>
      <c r="Q318" s="250"/>
    </row>
    <row r="319" spans="1:17" ht="25.5">
      <c r="A319" s="146">
        <v>247</v>
      </c>
      <c r="B319" s="59" t="s">
        <v>794</v>
      </c>
      <c r="C319" s="50">
        <f t="shared" si="2"/>
        <v>1637930.68</v>
      </c>
      <c r="D319" s="43">
        <v>1637930.68</v>
      </c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249"/>
      <c r="Q319" s="250"/>
    </row>
    <row r="320" spans="1:17" ht="25.5">
      <c r="A320" s="146">
        <v>248</v>
      </c>
      <c r="B320" s="59" t="s">
        <v>795</v>
      </c>
      <c r="C320" s="50">
        <f t="shared" si="2"/>
        <v>3280942.43</v>
      </c>
      <c r="D320" s="43">
        <v>3280942.43</v>
      </c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249"/>
      <c r="Q320" s="250"/>
    </row>
    <row r="321" spans="1:17" ht="38.25">
      <c r="A321" s="146">
        <v>249</v>
      </c>
      <c r="B321" s="59" t="s">
        <v>121</v>
      </c>
      <c r="C321" s="50">
        <f t="shared" si="2"/>
        <v>1251247.2</v>
      </c>
      <c r="D321" s="43"/>
      <c r="E321" s="43"/>
      <c r="F321" s="43">
        <v>497</v>
      </c>
      <c r="G321" s="43">
        <v>1251247.2</v>
      </c>
      <c r="H321" s="43"/>
      <c r="I321" s="43"/>
      <c r="J321" s="43"/>
      <c r="K321" s="43"/>
      <c r="L321" s="43"/>
      <c r="M321" s="43"/>
      <c r="N321" s="43"/>
      <c r="O321" s="43"/>
      <c r="P321" s="249"/>
      <c r="Q321" s="250"/>
    </row>
    <row r="322" spans="1:17" ht="38.25">
      <c r="A322" s="146">
        <v>250</v>
      </c>
      <c r="B322" s="59" t="s">
        <v>122</v>
      </c>
      <c r="C322" s="50">
        <f t="shared" si="2"/>
        <v>734009.78</v>
      </c>
      <c r="D322" s="43">
        <v>734009.78</v>
      </c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249"/>
      <c r="Q322" s="250"/>
    </row>
    <row r="323" spans="1:17" ht="38.25">
      <c r="A323" s="146">
        <v>251</v>
      </c>
      <c r="B323" s="59" t="s">
        <v>123</v>
      </c>
      <c r="C323" s="50">
        <f t="shared" si="2"/>
        <v>3859073.19</v>
      </c>
      <c r="D323" s="43">
        <v>2325854.79</v>
      </c>
      <c r="E323" s="43"/>
      <c r="F323" s="43">
        <v>609</v>
      </c>
      <c r="G323" s="43">
        <v>1533218.4</v>
      </c>
      <c r="H323" s="43"/>
      <c r="I323" s="43"/>
      <c r="J323" s="43"/>
      <c r="K323" s="43"/>
      <c r="L323" s="43"/>
      <c r="M323" s="43"/>
      <c r="N323" s="43"/>
      <c r="O323" s="43"/>
      <c r="P323" s="249"/>
      <c r="Q323" s="250"/>
    </row>
    <row r="324" spans="1:17" ht="52.5" customHeight="1">
      <c r="A324" s="146">
        <v>252</v>
      </c>
      <c r="B324" s="59" t="s">
        <v>1040</v>
      </c>
      <c r="C324" s="50">
        <f t="shared" si="2"/>
        <v>14514244.16</v>
      </c>
      <c r="D324" s="43">
        <v>13626790.16</v>
      </c>
      <c r="E324" s="43">
        <v>887454</v>
      </c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249"/>
      <c r="Q324" s="250"/>
    </row>
    <row r="325" spans="1:17" ht="38.25">
      <c r="A325" s="146">
        <v>253</v>
      </c>
      <c r="B325" s="59" t="s">
        <v>124</v>
      </c>
      <c r="C325" s="50">
        <f aca="true" t="shared" si="3" ref="C325:C388">D325+E325+G325+I325+K325+M325+O325+P325</f>
        <v>5631650.600000001</v>
      </c>
      <c r="D325" s="43">
        <v>5187923.600000001</v>
      </c>
      <c r="E325" s="43">
        <v>443727</v>
      </c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249"/>
      <c r="Q325" s="250"/>
    </row>
    <row r="326" spans="1:17" ht="38.25">
      <c r="A326" s="146">
        <v>254</v>
      </c>
      <c r="B326" s="59" t="s">
        <v>1039</v>
      </c>
      <c r="C326" s="50">
        <f t="shared" si="3"/>
        <v>5704451.66</v>
      </c>
      <c r="D326" s="43">
        <v>5260724.66</v>
      </c>
      <c r="E326" s="43">
        <v>443727</v>
      </c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249"/>
      <c r="Q326" s="250"/>
    </row>
    <row r="327" spans="1:17" ht="25.5">
      <c r="A327" s="146">
        <v>255</v>
      </c>
      <c r="B327" s="59" t="s">
        <v>1222</v>
      </c>
      <c r="C327" s="50">
        <f t="shared" si="3"/>
        <v>3703047.28</v>
      </c>
      <c r="D327" s="43">
        <v>3703047.28</v>
      </c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249"/>
      <c r="Q327" s="250"/>
    </row>
    <row r="328" spans="1:17" ht="25.5">
      <c r="A328" s="146">
        <v>256</v>
      </c>
      <c r="B328" s="59" t="s">
        <v>796</v>
      </c>
      <c r="C328" s="50">
        <v>1848720.47</v>
      </c>
      <c r="D328" s="43">
        <v>1848720.47</v>
      </c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249"/>
      <c r="Q328" s="250"/>
    </row>
    <row r="329" spans="1:17" ht="38.25">
      <c r="A329" s="146">
        <v>257</v>
      </c>
      <c r="B329" s="59" t="s">
        <v>797</v>
      </c>
      <c r="C329" s="50">
        <f t="shared" si="3"/>
        <v>22089644.43</v>
      </c>
      <c r="D329" s="43">
        <v>17680697.43</v>
      </c>
      <c r="E329" s="43">
        <v>1774908</v>
      </c>
      <c r="F329" s="43">
        <v>1674</v>
      </c>
      <c r="G329" s="43">
        <v>2634039</v>
      </c>
      <c r="H329" s="43"/>
      <c r="I329" s="43"/>
      <c r="J329" s="43"/>
      <c r="K329" s="43"/>
      <c r="L329" s="43"/>
      <c r="M329" s="43"/>
      <c r="N329" s="43"/>
      <c r="O329" s="43"/>
      <c r="P329" s="249"/>
      <c r="Q329" s="250"/>
    </row>
    <row r="330" spans="1:17" ht="38.25">
      <c r="A330" s="146">
        <v>258</v>
      </c>
      <c r="B330" s="59" t="s">
        <v>798</v>
      </c>
      <c r="C330" s="50">
        <f t="shared" si="3"/>
        <v>1793746.27</v>
      </c>
      <c r="D330" s="43">
        <v>1793746.27</v>
      </c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249"/>
      <c r="Q330" s="250"/>
    </row>
    <row r="331" spans="1:17" ht="25.5">
      <c r="A331" s="146">
        <v>259</v>
      </c>
      <c r="B331" s="59" t="s">
        <v>659</v>
      </c>
      <c r="C331" s="50">
        <f t="shared" si="3"/>
        <v>3873018.65</v>
      </c>
      <c r="D331" s="43">
        <v>2591665.15</v>
      </c>
      <c r="E331" s="43">
        <v>791995</v>
      </c>
      <c r="F331" s="43">
        <v>311</v>
      </c>
      <c r="G331" s="43">
        <v>489358.5</v>
      </c>
      <c r="H331" s="43"/>
      <c r="I331" s="43"/>
      <c r="J331" s="43"/>
      <c r="K331" s="43"/>
      <c r="L331" s="43"/>
      <c r="M331" s="43"/>
      <c r="N331" s="43"/>
      <c r="O331" s="43"/>
      <c r="P331" s="249"/>
      <c r="Q331" s="250"/>
    </row>
    <row r="332" spans="1:17" ht="25.5">
      <c r="A332" s="146">
        <v>260</v>
      </c>
      <c r="B332" s="59" t="s">
        <v>660</v>
      </c>
      <c r="C332" s="50">
        <f t="shared" si="3"/>
        <v>4724423.84</v>
      </c>
      <c r="D332" s="43">
        <v>1761556.07</v>
      </c>
      <c r="E332" s="43"/>
      <c r="F332" s="43">
        <v>843</v>
      </c>
      <c r="G332" s="43">
        <v>2122336.8</v>
      </c>
      <c r="H332" s="43"/>
      <c r="I332" s="43"/>
      <c r="J332" s="43">
        <v>489.25</v>
      </c>
      <c r="K332" s="43">
        <v>840530.97</v>
      </c>
      <c r="L332" s="43"/>
      <c r="M332" s="43"/>
      <c r="N332" s="43"/>
      <c r="O332" s="43"/>
      <c r="P332" s="249"/>
      <c r="Q332" s="250"/>
    </row>
    <row r="333" spans="1:17" ht="25.5">
      <c r="A333" s="146">
        <v>261</v>
      </c>
      <c r="B333" s="59" t="s">
        <v>661</v>
      </c>
      <c r="C333" s="50">
        <f t="shared" si="3"/>
        <v>5899425.44</v>
      </c>
      <c r="D333" s="43">
        <v>5455698.44</v>
      </c>
      <c r="E333" s="43">
        <v>443727</v>
      </c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249"/>
      <c r="Q333" s="250"/>
    </row>
    <row r="334" spans="1:17" ht="25.5">
      <c r="A334" s="146">
        <v>262</v>
      </c>
      <c r="B334" s="59" t="s">
        <v>662</v>
      </c>
      <c r="C334" s="50">
        <f t="shared" si="3"/>
        <v>1370329.68</v>
      </c>
      <c r="D334" s="43"/>
      <c r="E334" s="43"/>
      <c r="F334" s="43">
        <v>544.3</v>
      </c>
      <c r="G334" s="43">
        <v>1370329.68</v>
      </c>
      <c r="H334" s="43"/>
      <c r="I334" s="43"/>
      <c r="J334" s="43"/>
      <c r="K334" s="43"/>
      <c r="L334" s="43"/>
      <c r="M334" s="43"/>
      <c r="N334" s="43"/>
      <c r="O334" s="43"/>
      <c r="P334" s="249"/>
      <c r="Q334" s="250"/>
    </row>
    <row r="335" spans="1:17" ht="25.5">
      <c r="A335" s="146">
        <v>263</v>
      </c>
      <c r="B335" s="59" t="s">
        <v>663</v>
      </c>
      <c r="C335" s="50">
        <f t="shared" si="3"/>
        <v>5667479.01</v>
      </c>
      <c r="D335" s="43">
        <v>3507378.21</v>
      </c>
      <c r="E335" s="43"/>
      <c r="F335" s="43">
        <v>858</v>
      </c>
      <c r="G335" s="43">
        <v>2160100.8</v>
      </c>
      <c r="H335" s="43"/>
      <c r="I335" s="43"/>
      <c r="J335" s="43"/>
      <c r="K335" s="43"/>
      <c r="L335" s="43"/>
      <c r="M335" s="43"/>
      <c r="N335" s="43"/>
      <c r="O335" s="43"/>
      <c r="P335" s="249"/>
      <c r="Q335" s="250"/>
    </row>
    <row r="336" spans="1:17" ht="25.5">
      <c r="A336" s="146">
        <v>264</v>
      </c>
      <c r="B336" s="59" t="s">
        <v>799</v>
      </c>
      <c r="C336" s="50">
        <f t="shared" si="3"/>
        <v>1119563.82</v>
      </c>
      <c r="D336" s="43">
        <v>1119563.82</v>
      </c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249"/>
      <c r="Q336" s="250"/>
    </row>
    <row r="337" spans="1:17" ht="25.5">
      <c r="A337" s="146">
        <v>265</v>
      </c>
      <c r="B337" s="59" t="s">
        <v>800</v>
      </c>
      <c r="C337" s="50">
        <f t="shared" si="3"/>
        <v>9933751.01</v>
      </c>
      <c r="D337" s="43">
        <v>7153691.21</v>
      </c>
      <c r="E337" s="43">
        <v>443727</v>
      </c>
      <c r="F337" s="43">
        <v>928</v>
      </c>
      <c r="G337" s="43">
        <v>2336332.8</v>
      </c>
      <c r="H337" s="43"/>
      <c r="I337" s="43"/>
      <c r="J337" s="43"/>
      <c r="K337" s="43"/>
      <c r="L337" s="43"/>
      <c r="M337" s="43"/>
      <c r="N337" s="43"/>
      <c r="O337" s="43"/>
      <c r="P337" s="249"/>
      <c r="Q337" s="250"/>
    </row>
    <row r="338" spans="1:17" ht="25.5">
      <c r="A338" s="146">
        <v>266</v>
      </c>
      <c r="B338" s="59" t="s">
        <v>801</v>
      </c>
      <c r="C338" s="50">
        <f t="shared" si="3"/>
        <v>143937.46</v>
      </c>
      <c r="D338" s="43">
        <v>143937.46</v>
      </c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249"/>
      <c r="Q338" s="250"/>
    </row>
    <row r="339" spans="1:17" ht="25.5">
      <c r="A339" s="146">
        <v>267</v>
      </c>
      <c r="B339" s="59" t="s">
        <v>802</v>
      </c>
      <c r="C339" s="50">
        <f t="shared" si="3"/>
        <v>216644.88</v>
      </c>
      <c r="D339" s="43">
        <v>216644.88</v>
      </c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249"/>
      <c r="Q339" s="250"/>
    </row>
    <row r="340" spans="1:17" ht="25.5">
      <c r="A340" s="146">
        <v>268</v>
      </c>
      <c r="B340" s="59" t="s">
        <v>803</v>
      </c>
      <c r="C340" s="50">
        <f t="shared" si="3"/>
        <v>2394237.6</v>
      </c>
      <c r="D340" s="43"/>
      <c r="E340" s="43"/>
      <c r="F340" s="43">
        <v>951</v>
      </c>
      <c r="G340" s="43">
        <v>2394237.6</v>
      </c>
      <c r="H340" s="43"/>
      <c r="I340" s="43"/>
      <c r="J340" s="43"/>
      <c r="K340" s="43"/>
      <c r="L340" s="43"/>
      <c r="M340" s="43"/>
      <c r="N340" s="43"/>
      <c r="O340" s="43"/>
      <c r="P340" s="249"/>
      <c r="Q340" s="250"/>
    </row>
    <row r="341" spans="1:17" ht="25.5">
      <c r="A341" s="146">
        <v>269</v>
      </c>
      <c r="B341" s="59" t="s">
        <v>804</v>
      </c>
      <c r="C341" s="50">
        <f t="shared" si="3"/>
        <v>3272880</v>
      </c>
      <c r="D341" s="43"/>
      <c r="E341" s="43"/>
      <c r="F341" s="43">
        <v>1300</v>
      </c>
      <c r="G341" s="43">
        <v>3272880</v>
      </c>
      <c r="H341" s="43"/>
      <c r="I341" s="43"/>
      <c r="J341" s="43"/>
      <c r="K341" s="43"/>
      <c r="L341" s="43"/>
      <c r="M341" s="43"/>
      <c r="N341" s="43"/>
      <c r="O341" s="43"/>
      <c r="P341" s="249"/>
      <c r="Q341" s="250"/>
    </row>
    <row r="342" spans="1:17" ht="25.5">
      <c r="A342" s="146">
        <v>270</v>
      </c>
      <c r="B342" s="59" t="s">
        <v>805</v>
      </c>
      <c r="C342" s="50">
        <f t="shared" si="3"/>
        <v>7582730.83</v>
      </c>
      <c r="D342" s="43">
        <v>7582730.83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249"/>
      <c r="Q342" s="250"/>
    </row>
    <row r="343" spans="1:17" ht="25.5">
      <c r="A343" s="146">
        <v>271</v>
      </c>
      <c r="B343" s="59" t="s">
        <v>806</v>
      </c>
      <c r="C343" s="50">
        <f t="shared" si="3"/>
        <v>12202573.1</v>
      </c>
      <c r="D343" s="43">
        <v>11758846.1</v>
      </c>
      <c r="E343" s="43">
        <v>443727</v>
      </c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249"/>
      <c r="Q343" s="250"/>
    </row>
    <row r="344" spans="1:17" ht="25.5">
      <c r="A344" s="146">
        <v>272</v>
      </c>
      <c r="B344" s="59" t="s">
        <v>807</v>
      </c>
      <c r="C344" s="50">
        <f t="shared" si="3"/>
        <v>1234301.51</v>
      </c>
      <c r="D344" s="43">
        <v>1234301.51</v>
      </c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249"/>
      <c r="Q344" s="250"/>
    </row>
    <row r="345" spans="1:17" ht="25.5">
      <c r="A345" s="146">
        <v>273</v>
      </c>
      <c r="B345" s="59" t="s">
        <v>808</v>
      </c>
      <c r="C345" s="253">
        <f t="shared" si="3"/>
        <v>4486616.8</v>
      </c>
      <c r="D345" s="254">
        <v>4042889.8</v>
      </c>
      <c r="E345" s="254">
        <v>443727</v>
      </c>
      <c r="F345" s="43"/>
      <c r="G345" s="43"/>
      <c r="H345" s="49"/>
      <c r="I345" s="43"/>
      <c r="J345" s="43"/>
      <c r="K345" s="43"/>
      <c r="L345" s="43"/>
      <c r="M345" s="43"/>
      <c r="N345" s="43"/>
      <c r="O345" s="43"/>
      <c r="P345" s="249"/>
      <c r="Q345" s="250"/>
    </row>
    <row r="346" spans="1:17" ht="25.5">
      <c r="A346" s="146">
        <v>274</v>
      </c>
      <c r="B346" s="59" t="s">
        <v>349</v>
      </c>
      <c r="C346" s="50">
        <f t="shared" si="3"/>
        <v>2223040.8</v>
      </c>
      <c r="D346" s="43"/>
      <c r="E346" s="43"/>
      <c r="F346" s="43">
        <v>883</v>
      </c>
      <c r="G346" s="43">
        <v>2223040.8</v>
      </c>
      <c r="H346" s="43"/>
      <c r="I346" s="43"/>
      <c r="J346" s="43"/>
      <c r="K346" s="43"/>
      <c r="L346" s="43"/>
      <c r="M346" s="43"/>
      <c r="N346" s="43"/>
      <c r="O346" s="43"/>
      <c r="P346" s="249"/>
      <c r="Q346" s="250"/>
    </row>
    <row r="347" spans="1:17" ht="25.5">
      <c r="A347" s="146">
        <v>275</v>
      </c>
      <c r="B347" s="59" t="s">
        <v>1092</v>
      </c>
      <c r="C347" s="50">
        <f t="shared" si="3"/>
        <v>4285848.15</v>
      </c>
      <c r="D347" s="43">
        <v>3842121.1500000004</v>
      </c>
      <c r="E347" s="43">
        <v>443727</v>
      </c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249"/>
      <c r="Q347" s="250"/>
    </row>
    <row r="348" spans="1:17" ht="25.5">
      <c r="A348" s="146">
        <v>276</v>
      </c>
      <c r="B348" s="59" t="s">
        <v>669</v>
      </c>
      <c r="C348" s="50">
        <f t="shared" si="3"/>
        <v>3916738.65</v>
      </c>
      <c r="D348" s="43">
        <v>3916738.65</v>
      </c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249"/>
      <c r="Q348" s="250"/>
    </row>
    <row r="349" spans="1:17" ht="25.5">
      <c r="A349" s="146">
        <v>277</v>
      </c>
      <c r="B349" s="59" t="s">
        <v>809</v>
      </c>
      <c r="C349" s="50">
        <f t="shared" si="3"/>
        <v>8521524.24</v>
      </c>
      <c r="D349" s="43">
        <v>6523179.24</v>
      </c>
      <c r="E349" s="43">
        <v>887454</v>
      </c>
      <c r="F349" s="43">
        <v>706</v>
      </c>
      <c r="G349" s="43">
        <v>1110891</v>
      </c>
      <c r="H349" s="43"/>
      <c r="I349" s="43"/>
      <c r="J349" s="43"/>
      <c r="K349" s="43"/>
      <c r="L349" s="43"/>
      <c r="M349" s="43"/>
      <c r="N349" s="43"/>
      <c r="O349" s="43"/>
      <c r="P349" s="249"/>
      <c r="Q349" s="250"/>
    </row>
    <row r="350" spans="1:17" ht="25.5">
      <c r="A350" s="146">
        <v>278</v>
      </c>
      <c r="B350" s="59" t="s">
        <v>810</v>
      </c>
      <c r="C350" s="50">
        <f t="shared" si="3"/>
        <v>1906452.5999999999</v>
      </c>
      <c r="D350" s="43"/>
      <c r="E350" s="43"/>
      <c r="F350" s="43">
        <v>1211.6</v>
      </c>
      <c r="G350" s="43">
        <v>1906452.5999999999</v>
      </c>
      <c r="H350" s="43"/>
      <c r="I350" s="43"/>
      <c r="J350" s="43"/>
      <c r="K350" s="43"/>
      <c r="L350" s="43"/>
      <c r="M350" s="43"/>
      <c r="N350" s="43"/>
      <c r="O350" s="43"/>
      <c r="P350" s="249"/>
      <c r="Q350" s="250"/>
    </row>
    <row r="351" spans="1:17" ht="25.5">
      <c r="A351" s="146">
        <v>279</v>
      </c>
      <c r="B351" s="59" t="s">
        <v>811</v>
      </c>
      <c r="C351" s="50">
        <f t="shared" si="3"/>
        <v>8255747.62</v>
      </c>
      <c r="D351" s="43">
        <v>7368293.62</v>
      </c>
      <c r="E351" s="43">
        <v>887454</v>
      </c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249"/>
      <c r="Q351" s="250"/>
    </row>
    <row r="352" spans="1:17" ht="25.5">
      <c r="A352" s="146">
        <v>280</v>
      </c>
      <c r="B352" s="59" t="s">
        <v>670</v>
      </c>
      <c r="C352" s="50">
        <f t="shared" si="3"/>
        <v>11807451.93</v>
      </c>
      <c r="D352" s="43">
        <v>11363724.93</v>
      </c>
      <c r="E352" s="43">
        <v>443727</v>
      </c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249"/>
      <c r="Q352" s="250"/>
    </row>
    <row r="353" spans="1:17" ht="25.5">
      <c r="A353" s="146">
        <v>281</v>
      </c>
      <c r="B353" s="59" t="s">
        <v>671</v>
      </c>
      <c r="C353" s="50">
        <f t="shared" si="3"/>
        <v>10132436.28</v>
      </c>
      <c r="D353" s="43">
        <v>7213908.4799999995</v>
      </c>
      <c r="E353" s="43">
        <v>443727</v>
      </c>
      <c r="F353" s="43">
        <v>983</v>
      </c>
      <c r="G353" s="43">
        <v>2474800.8</v>
      </c>
      <c r="H353" s="43"/>
      <c r="I353" s="43"/>
      <c r="J353" s="43"/>
      <c r="K353" s="43"/>
      <c r="L353" s="43"/>
      <c r="M353" s="43"/>
      <c r="N353" s="43"/>
      <c r="O353" s="43"/>
      <c r="P353" s="249"/>
      <c r="Q353" s="250"/>
    </row>
    <row r="354" spans="1:17" ht="25.5">
      <c r="A354" s="146">
        <v>282</v>
      </c>
      <c r="B354" s="59" t="s">
        <v>672</v>
      </c>
      <c r="C354" s="50">
        <f t="shared" si="3"/>
        <v>4405047.91</v>
      </c>
      <c r="D354" s="43">
        <v>3961320.91</v>
      </c>
      <c r="E354" s="43">
        <v>443727</v>
      </c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249"/>
      <c r="Q354" s="250"/>
    </row>
    <row r="355" spans="1:17" ht="25.5">
      <c r="A355" s="146">
        <v>283</v>
      </c>
      <c r="B355" s="59" t="s">
        <v>673</v>
      </c>
      <c r="C355" s="50">
        <f t="shared" si="3"/>
        <v>2990908.8</v>
      </c>
      <c r="D355" s="43"/>
      <c r="E355" s="43"/>
      <c r="F355" s="43">
        <v>1188</v>
      </c>
      <c r="G355" s="43">
        <v>2990908.8</v>
      </c>
      <c r="H355" s="43"/>
      <c r="I355" s="43"/>
      <c r="J355" s="43"/>
      <c r="K355" s="43"/>
      <c r="L355" s="43"/>
      <c r="M355" s="43"/>
      <c r="N355" s="43"/>
      <c r="O355" s="43"/>
      <c r="P355" s="249"/>
      <c r="Q355" s="250"/>
    </row>
    <row r="356" spans="1:17" ht="25.5">
      <c r="A356" s="146">
        <v>284</v>
      </c>
      <c r="B356" s="59" t="s">
        <v>674</v>
      </c>
      <c r="C356" s="50">
        <f t="shared" si="3"/>
        <v>7539692.700000001</v>
      </c>
      <c r="D356" s="43">
        <v>7095965.700000001</v>
      </c>
      <c r="E356" s="43">
        <v>443727</v>
      </c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249"/>
      <c r="Q356" s="250"/>
    </row>
    <row r="357" spans="1:17" ht="25.5">
      <c r="A357" s="146">
        <v>285</v>
      </c>
      <c r="B357" s="59" t="s">
        <v>675</v>
      </c>
      <c r="C357" s="50">
        <f t="shared" si="3"/>
        <v>3558636.4200000004</v>
      </c>
      <c r="D357" s="43">
        <v>3114909.4200000004</v>
      </c>
      <c r="E357" s="43">
        <v>443727</v>
      </c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249"/>
      <c r="Q357" s="250"/>
    </row>
    <row r="358" spans="1:17" ht="25.5">
      <c r="A358" s="146">
        <v>286</v>
      </c>
      <c r="B358" s="59" t="s">
        <v>812</v>
      </c>
      <c r="C358" s="50">
        <f t="shared" si="3"/>
        <v>594153.6</v>
      </c>
      <c r="D358" s="43"/>
      <c r="E358" s="43"/>
      <c r="F358" s="43">
        <v>236</v>
      </c>
      <c r="G358" s="43">
        <v>594153.6</v>
      </c>
      <c r="H358" s="43"/>
      <c r="I358" s="43"/>
      <c r="J358" s="43"/>
      <c r="K358" s="43"/>
      <c r="L358" s="43"/>
      <c r="M358" s="43"/>
      <c r="N358" s="43"/>
      <c r="O358" s="43"/>
      <c r="P358" s="249"/>
      <c r="Q358" s="250"/>
    </row>
    <row r="359" spans="1:17" ht="25.5">
      <c r="A359" s="146">
        <v>287</v>
      </c>
      <c r="B359" s="59" t="s">
        <v>813</v>
      </c>
      <c r="C359" s="50">
        <f t="shared" si="3"/>
        <v>594153.6</v>
      </c>
      <c r="D359" s="43"/>
      <c r="E359" s="43"/>
      <c r="F359" s="43">
        <v>236</v>
      </c>
      <c r="G359" s="43">
        <v>594153.6</v>
      </c>
      <c r="H359" s="43"/>
      <c r="I359" s="43"/>
      <c r="J359" s="43"/>
      <c r="K359" s="43"/>
      <c r="L359" s="43"/>
      <c r="M359" s="43"/>
      <c r="N359" s="43"/>
      <c r="O359" s="43"/>
      <c r="P359" s="249"/>
      <c r="Q359" s="250"/>
    </row>
    <row r="360" spans="1:17" ht="25.5">
      <c r="A360" s="146">
        <v>288</v>
      </c>
      <c r="B360" s="59" t="s">
        <v>814</v>
      </c>
      <c r="C360" s="50">
        <f t="shared" si="3"/>
        <v>594153.6</v>
      </c>
      <c r="D360" s="43"/>
      <c r="E360" s="43"/>
      <c r="F360" s="43">
        <v>236</v>
      </c>
      <c r="G360" s="43">
        <v>594153.6</v>
      </c>
      <c r="H360" s="43"/>
      <c r="I360" s="43"/>
      <c r="J360" s="43"/>
      <c r="K360" s="43"/>
      <c r="L360" s="43"/>
      <c r="M360" s="43"/>
      <c r="N360" s="43"/>
      <c r="O360" s="43"/>
      <c r="P360" s="249"/>
      <c r="Q360" s="250"/>
    </row>
    <row r="361" spans="1:17" ht="25.5">
      <c r="A361" s="146">
        <v>289</v>
      </c>
      <c r="B361" s="59" t="s">
        <v>676</v>
      </c>
      <c r="C361" s="50">
        <f t="shared" si="3"/>
        <v>3343034.94</v>
      </c>
      <c r="D361" s="43">
        <v>1255944.54</v>
      </c>
      <c r="E361" s="43"/>
      <c r="F361" s="43">
        <v>829</v>
      </c>
      <c r="G361" s="43">
        <v>2087090.4</v>
      </c>
      <c r="H361" s="43"/>
      <c r="I361" s="43"/>
      <c r="J361" s="43"/>
      <c r="K361" s="43"/>
      <c r="L361" s="43"/>
      <c r="M361" s="43"/>
      <c r="N361" s="43"/>
      <c r="O361" s="43"/>
      <c r="P361" s="249"/>
      <c r="Q361" s="250"/>
    </row>
    <row r="362" spans="1:17" ht="25.5">
      <c r="A362" s="146">
        <v>290</v>
      </c>
      <c r="B362" s="59" t="s">
        <v>815</v>
      </c>
      <c r="C362" s="50">
        <f t="shared" si="3"/>
        <v>5900642.08</v>
      </c>
      <c r="D362" s="43">
        <v>3590618.2</v>
      </c>
      <c r="E362" s="43">
        <v>443727</v>
      </c>
      <c r="F362" s="43">
        <v>741.3</v>
      </c>
      <c r="G362" s="43">
        <v>1866296.88</v>
      </c>
      <c r="H362" s="43"/>
      <c r="I362" s="43"/>
      <c r="J362" s="43"/>
      <c r="K362" s="43"/>
      <c r="L362" s="43"/>
      <c r="M362" s="43"/>
      <c r="N362" s="43"/>
      <c r="O362" s="43"/>
      <c r="P362" s="249"/>
      <c r="Q362" s="250"/>
    </row>
    <row r="363" spans="1:17" ht="25.5">
      <c r="A363" s="146">
        <v>291</v>
      </c>
      <c r="B363" s="59" t="s">
        <v>816</v>
      </c>
      <c r="C363" s="50">
        <f t="shared" si="3"/>
        <v>1341938.6</v>
      </c>
      <c r="D363" s="43">
        <v>1341938.6</v>
      </c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249"/>
      <c r="Q363" s="250"/>
    </row>
    <row r="364" spans="1:17" ht="25.5">
      <c r="A364" s="146">
        <v>292</v>
      </c>
      <c r="B364" s="59" t="s">
        <v>678</v>
      </c>
      <c r="C364" s="50">
        <f t="shared" si="3"/>
        <v>6045805.05</v>
      </c>
      <c r="D364" s="43"/>
      <c r="E364" s="43"/>
      <c r="F364" s="43"/>
      <c r="G364" s="43"/>
      <c r="H364" s="43"/>
      <c r="I364" s="43"/>
      <c r="J364" s="43"/>
      <c r="K364" s="43"/>
      <c r="L364" s="43">
        <v>7300</v>
      </c>
      <c r="M364" s="43">
        <v>6045805.05</v>
      </c>
      <c r="N364" s="43"/>
      <c r="O364" s="43"/>
      <c r="P364" s="249"/>
      <c r="Q364" s="250"/>
    </row>
    <row r="365" spans="1:17" ht="25.5">
      <c r="A365" s="146">
        <v>293</v>
      </c>
      <c r="B365" s="59" t="s">
        <v>486</v>
      </c>
      <c r="C365" s="50">
        <f t="shared" si="3"/>
        <v>3181644.16</v>
      </c>
      <c r="D365" s="43">
        <v>3181644.16</v>
      </c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211"/>
      <c r="Q365" s="237"/>
    </row>
    <row r="366" spans="1:17" ht="25.5">
      <c r="A366" s="146">
        <v>294</v>
      </c>
      <c r="B366" s="59" t="s">
        <v>437</v>
      </c>
      <c r="C366" s="50">
        <f t="shared" si="3"/>
        <v>4122373.19</v>
      </c>
      <c r="D366" s="43">
        <v>4122373.19</v>
      </c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211"/>
      <c r="Q366" s="237"/>
    </row>
    <row r="367" spans="1:17" ht="25.5">
      <c r="A367" s="146">
        <v>295</v>
      </c>
      <c r="B367" s="59" t="s">
        <v>438</v>
      </c>
      <c r="C367" s="50">
        <f t="shared" si="3"/>
        <v>1736086.61</v>
      </c>
      <c r="D367" s="43"/>
      <c r="E367" s="43"/>
      <c r="F367" s="43">
        <v>689.58</v>
      </c>
      <c r="G367" s="43">
        <v>1736086.61</v>
      </c>
      <c r="H367" s="43"/>
      <c r="I367" s="43"/>
      <c r="J367" s="43"/>
      <c r="K367" s="43"/>
      <c r="L367" s="43"/>
      <c r="M367" s="43"/>
      <c r="N367" s="43"/>
      <c r="O367" s="43"/>
      <c r="P367" s="211"/>
      <c r="Q367" s="237"/>
    </row>
    <row r="368" spans="1:17" ht="25.5">
      <c r="A368" s="146">
        <v>296</v>
      </c>
      <c r="B368" s="59" t="s">
        <v>439</v>
      </c>
      <c r="C368" s="50">
        <f t="shared" si="3"/>
        <v>1331810.4</v>
      </c>
      <c r="D368" s="43"/>
      <c r="E368" s="43"/>
      <c r="F368" s="43">
        <v>529</v>
      </c>
      <c r="G368" s="43">
        <v>1331810.4</v>
      </c>
      <c r="H368" s="43"/>
      <c r="I368" s="43"/>
      <c r="J368" s="43"/>
      <c r="K368" s="43"/>
      <c r="L368" s="43"/>
      <c r="M368" s="43"/>
      <c r="N368" s="43"/>
      <c r="O368" s="43"/>
      <c r="P368" s="211"/>
      <c r="Q368" s="237"/>
    </row>
    <row r="369" spans="1:17" ht="25.5">
      <c r="A369" s="146">
        <v>297</v>
      </c>
      <c r="B369" s="59" t="s">
        <v>440</v>
      </c>
      <c r="C369" s="50">
        <f t="shared" si="3"/>
        <v>4038571.65</v>
      </c>
      <c r="D369" s="43">
        <v>4038571.65</v>
      </c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211"/>
      <c r="Q369" s="237"/>
    </row>
    <row r="370" spans="1:17" ht="51">
      <c r="A370" s="146">
        <v>298</v>
      </c>
      <c r="B370" s="59" t="s">
        <v>487</v>
      </c>
      <c r="C370" s="50">
        <f t="shared" si="3"/>
        <v>9000000</v>
      </c>
      <c r="D370" s="43"/>
      <c r="E370" s="43"/>
      <c r="F370" s="43"/>
      <c r="G370" s="43"/>
      <c r="H370" s="49">
        <v>5</v>
      </c>
      <c r="I370" s="43">
        <v>9000000</v>
      </c>
      <c r="J370" s="43"/>
      <c r="K370" s="43"/>
      <c r="L370" s="43"/>
      <c r="M370" s="43"/>
      <c r="N370" s="43"/>
      <c r="O370" s="43"/>
      <c r="P370" s="211"/>
      <c r="Q370" s="237"/>
    </row>
    <row r="371" spans="1:17" ht="25.5">
      <c r="A371" s="146">
        <v>299</v>
      </c>
      <c r="B371" s="59" t="s">
        <v>488</v>
      </c>
      <c r="C371" s="50">
        <f t="shared" si="3"/>
        <v>7200000</v>
      </c>
      <c r="D371" s="43"/>
      <c r="E371" s="43"/>
      <c r="F371" s="43"/>
      <c r="G371" s="43"/>
      <c r="H371" s="49">
        <v>4</v>
      </c>
      <c r="I371" s="43">
        <v>7200000</v>
      </c>
      <c r="J371" s="43"/>
      <c r="K371" s="43"/>
      <c r="L371" s="43"/>
      <c r="M371" s="43"/>
      <c r="N371" s="43"/>
      <c r="O371" s="43"/>
      <c r="P371" s="211"/>
      <c r="Q371" s="237"/>
    </row>
    <row r="372" spans="1:17" ht="25.5">
      <c r="A372" s="146">
        <v>300</v>
      </c>
      <c r="B372" s="59" t="s">
        <v>489</v>
      </c>
      <c r="C372" s="50">
        <f t="shared" si="3"/>
        <v>1331810.4</v>
      </c>
      <c r="D372" s="43"/>
      <c r="E372" s="43"/>
      <c r="F372" s="43">
        <v>529</v>
      </c>
      <c r="G372" s="43">
        <v>1331810.4</v>
      </c>
      <c r="H372" s="43"/>
      <c r="I372" s="43"/>
      <c r="J372" s="43"/>
      <c r="K372" s="43"/>
      <c r="L372" s="43"/>
      <c r="M372" s="43"/>
      <c r="N372" s="43"/>
      <c r="O372" s="43"/>
      <c r="P372" s="211"/>
      <c r="Q372" s="237"/>
    </row>
    <row r="373" spans="1:17" ht="25.5">
      <c r="A373" s="146">
        <v>301</v>
      </c>
      <c r="B373" s="59" t="s">
        <v>490</v>
      </c>
      <c r="C373" s="50">
        <f t="shared" si="3"/>
        <v>4528625.9</v>
      </c>
      <c r="D373" s="43">
        <v>4084898.9</v>
      </c>
      <c r="E373" s="43">
        <v>443727</v>
      </c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211"/>
      <c r="Q373" s="237"/>
    </row>
    <row r="374" spans="1:17" ht="25.5">
      <c r="A374" s="146">
        <v>302</v>
      </c>
      <c r="B374" s="59" t="s">
        <v>447</v>
      </c>
      <c r="C374" s="50">
        <f t="shared" si="3"/>
        <v>2963547.14</v>
      </c>
      <c r="D374" s="43">
        <v>2963547.14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211"/>
      <c r="Q374" s="237"/>
    </row>
    <row r="375" spans="1:17" ht="25.5">
      <c r="A375" s="146">
        <v>303</v>
      </c>
      <c r="B375" s="59" t="s">
        <v>448</v>
      </c>
      <c r="C375" s="50">
        <f t="shared" si="3"/>
        <v>1599088.24</v>
      </c>
      <c r="D375" s="43">
        <v>1599088.24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211"/>
      <c r="Q375" s="237"/>
    </row>
    <row r="376" spans="1:17" ht="51">
      <c r="A376" s="146">
        <v>304</v>
      </c>
      <c r="B376" s="59" t="s">
        <v>491</v>
      </c>
      <c r="C376" s="50">
        <f t="shared" si="3"/>
        <v>1602201.26</v>
      </c>
      <c r="D376" s="43">
        <v>1602201.26</v>
      </c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211"/>
      <c r="Q376" s="237"/>
    </row>
    <row r="377" spans="1:17" ht="51">
      <c r="A377" s="146">
        <v>305</v>
      </c>
      <c r="B377" s="59" t="s">
        <v>492</v>
      </c>
      <c r="C377" s="50">
        <f t="shared" si="3"/>
        <v>3600000</v>
      </c>
      <c r="D377" s="43"/>
      <c r="E377" s="43"/>
      <c r="F377" s="43"/>
      <c r="G377" s="43"/>
      <c r="H377" s="49">
        <v>2</v>
      </c>
      <c r="I377" s="43">
        <v>3600000</v>
      </c>
      <c r="J377" s="43"/>
      <c r="K377" s="43"/>
      <c r="L377" s="43"/>
      <c r="M377" s="43"/>
      <c r="N377" s="43"/>
      <c r="O377" s="43"/>
      <c r="P377" s="211"/>
      <c r="Q377" s="237"/>
    </row>
    <row r="378" spans="1:17" ht="25.5">
      <c r="A378" s="146">
        <v>306</v>
      </c>
      <c r="B378" s="59" t="s">
        <v>493</v>
      </c>
      <c r="C378" s="50">
        <f t="shared" si="3"/>
        <v>4224532.8</v>
      </c>
      <c r="D378" s="43"/>
      <c r="E378" s="43"/>
      <c r="F378" s="43">
        <v>1678</v>
      </c>
      <c r="G378" s="43">
        <v>4224532.8</v>
      </c>
      <c r="H378" s="43"/>
      <c r="I378" s="43"/>
      <c r="J378" s="43"/>
      <c r="K378" s="43"/>
      <c r="L378" s="43"/>
      <c r="M378" s="43"/>
      <c r="N378" s="43"/>
      <c r="O378" s="43"/>
      <c r="P378" s="211"/>
      <c r="Q378" s="237"/>
    </row>
    <row r="379" spans="1:17" ht="38.25">
      <c r="A379" s="146">
        <v>307</v>
      </c>
      <c r="B379" s="59" t="s">
        <v>494</v>
      </c>
      <c r="C379" s="50">
        <f t="shared" si="3"/>
        <v>1596239.039</v>
      </c>
      <c r="D379" s="43">
        <v>1596239.039</v>
      </c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211"/>
      <c r="Q379" s="237"/>
    </row>
    <row r="380" spans="1:17" ht="38.25">
      <c r="A380" s="146">
        <v>308</v>
      </c>
      <c r="B380" s="59" t="s">
        <v>495</v>
      </c>
      <c r="C380" s="50">
        <f t="shared" si="3"/>
        <v>3698857.92</v>
      </c>
      <c r="D380" s="43"/>
      <c r="E380" s="43"/>
      <c r="F380" s="43">
        <v>1469.2</v>
      </c>
      <c r="G380" s="43">
        <v>3698857.92</v>
      </c>
      <c r="H380" s="43"/>
      <c r="I380" s="43"/>
      <c r="J380" s="43"/>
      <c r="K380" s="43"/>
      <c r="L380" s="43"/>
      <c r="M380" s="43"/>
      <c r="N380" s="43"/>
      <c r="O380" s="43"/>
      <c r="P380" s="211"/>
      <c r="Q380" s="237"/>
    </row>
    <row r="381" spans="1:17" ht="25.5">
      <c r="A381" s="146">
        <v>309</v>
      </c>
      <c r="B381" s="59" t="s">
        <v>496</v>
      </c>
      <c r="C381" s="50">
        <f t="shared" si="3"/>
        <v>1905823.2</v>
      </c>
      <c r="D381" s="43"/>
      <c r="E381" s="43"/>
      <c r="F381" s="43">
        <v>757</v>
      </c>
      <c r="G381" s="43">
        <v>1905823.2</v>
      </c>
      <c r="H381" s="43"/>
      <c r="I381" s="43"/>
      <c r="J381" s="43"/>
      <c r="K381" s="43"/>
      <c r="L381" s="43"/>
      <c r="M381" s="43"/>
      <c r="N381" s="43"/>
      <c r="O381" s="43"/>
      <c r="P381" s="211"/>
      <c r="Q381" s="237"/>
    </row>
    <row r="382" spans="1:17" ht="25.5">
      <c r="A382" s="146">
        <v>310</v>
      </c>
      <c r="B382" s="59" t="s">
        <v>497</v>
      </c>
      <c r="C382" s="50">
        <f t="shared" si="3"/>
        <v>13356192.86</v>
      </c>
      <c r="D382" s="43">
        <v>13356192.86</v>
      </c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211"/>
      <c r="Q382" s="237"/>
    </row>
    <row r="383" spans="1:17" ht="38.25">
      <c r="A383" s="146">
        <v>311</v>
      </c>
      <c r="B383" s="59" t="s">
        <v>498</v>
      </c>
      <c r="C383" s="50">
        <f t="shared" si="3"/>
        <v>1884799.89</v>
      </c>
      <c r="D383" s="43">
        <v>1884799.89</v>
      </c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211"/>
      <c r="Q383" s="237"/>
    </row>
    <row r="384" spans="1:17" ht="25.5">
      <c r="A384" s="146">
        <v>312</v>
      </c>
      <c r="B384" s="59" t="s">
        <v>458</v>
      </c>
      <c r="C384" s="50">
        <f t="shared" si="3"/>
        <v>1502000.16</v>
      </c>
      <c r="D384" s="43"/>
      <c r="E384" s="43"/>
      <c r="F384" s="43">
        <v>596.6</v>
      </c>
      <c r="G384" s="43">
        <v>1502000.16</v>
      </c>
      <c r="H384" s="43"/>
      <c r="I384" s="43"/>
      <c r="J384" s="43"/>
      <c r="K384" s="43"/>
      <c r="L384" s="43"/>
      <c r="M384" s="43"/>
      <c r="N384" s="43"/>
      <c r="O384" s="43"/>
      <c r="P384" s="211"/>
      <c r="Q384" s="237"/>
    </row>
    <row r="385" spans="1:17" ht="25.5">
      <c r="A385" s="146">
        <v>313</v>
      </c>
      <c r="B385" s="59" t="s">
        <v>499</v>
      </c>
      <c r="C385" s="50">
        <f t="shared" si="3"/>
        <v>1618082.92</v>
      </c>
      <c r="D385" s="43">
        <v>1618082.92</v>
      </c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211"/>
      <c r="Q385" s="237"/>
    </row>
    <row r="386" spans="1:17" ht="25.5">
      <c r="A386" s="146">
        <v>314</v>
      </c>
      <c r="B386" s="59" t="s">
        <v>460</v>
      </c>
      <c r="C386" s="50">
        <f t="shared" si="3"/>
        <v>1653129.04</v>
      </c>
      <c r="D386" s="43">
        <v>1653129.04</v>
      </c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211"/>
      <c r="Q386" s="237"/>
    </row>
    <row r="387" spans="1:17" ht="38.25">
      <c r="A387" s="146">
        <v>315</v>
      </c>
      <c r="B387" s="59" t="s">
        <v>461</v>
      </c>
      <c r="C387" s="253">
        <f t="shared" si="3"/>
        <v>6100000</v>
      </c>
      <c r="D387" s="255"/>
      <c r="E387" s="254"/>
      <c r="F387" s="254"/>
      <c r="G387" s="254"/>
      <c r="H387" s="256">
        <v>2</v>
      </c>
      <c r="I387" s="254">
        <v>6100000</v>
      </c>
      <c r="J387" s="43"/>
      <c r="K387" s="43"/>
      <c r="L387" s="43"/>
      <c r="M387" s="43"/>
      <c r="N387" s="43"/>
      <c r="O387" s="43"/>
      <c r="P387" s="211"/>
      <c r="Q387" s="237"/>
    </row>
    <row r="388" spans="1:17" ht="25.5">
      <c r="A388" s="146">
        <v>316</v>
      </c>
      <c r="B388" s="59" t="s">
        <v>500</v>
      </c>
      <c r="C388" s="253">
        <f t="shared" si="3"/>
        <v>1450337.62</v>
      </c>
      <c r="D388" s="254">
        <v>1450337.62</v>
      </c>
      <c r="E388" s="254"/>
      <c r="F388" s="254"/>
      <c r="G388" s="254"/>
      <c r="H388" s="257"/>
      <c r="I388" s="257"/>
      <c r="J388" s="49"/>
      <c r="K388" s="43"/>
      <c r="L388" s="43"/>
      <c r="M388" s="43"/>
      <c r="N388" s="43"/>
      <c r="O388" s="43"/>
      <c r="P388" s="211"/>
      <c r="Q388" s="237"/>
    </row>
    <row r="389" spans="1:17" ht="25.5">
      <c r="A389" s="146">
        <v>317</v>
      </c>
      <c r="B389" s="59" t="s">
        <v>464</v>
      </c>
      <c r="C389" s="50">
        <v>2123844.78</v>
      </c>
      <c r="D389" s="50">
        <v>742101.98</v>
      </c>
      <c r="E389" s="50">
        <v>791995</v>
      </c>
      <c r="F389" s="50"/>
      <c r="G389" s="50"/>
      <c r="H389" s="50"/>
      <c r="I389" s="50"/>
      <c r="J389" s="50">
        <v>468.5</v>
      </c>
      <c r="K389" s="50">
        <v>589747.8</v>
      </c>
      <c r="L389" s="43"/>
      <c r="M389" s="43"/>
      <c r="N389" s="43"/>
      <c r="O389" s="43"/>
      <c r="P389" s="211"/>
      <c r="Q389" s="237"/>
    </row>
    <row r="390" spans="1:17" ht="25.5">
      <c r="A390" s="146">
        <v>318</v>
      </c>
      <c r="B390" s="59" t="s">
        <v>466</v>
      </c>
      <c r="C390" s="50">
        <f>D390+E390+G390+I390+K390+M390+O390+P390</f>
        <v>2285980.8</v>
      </c>
      <c r="D390" s="43"/>
      <c r="E390" s="43"/>
      <c r="F390" s="43">
        <v>908</v>
      </c>
      <c r="G390" s="43">
        <v>2285980.8</v>
      </c>
      <c r="H390" s="43"/>
      <c r="I390" s="43"/>
      <c r="J390" s="43"/>
      <c r="K390" s="43"/>
      <c r="L390" s="43"/>
      <c r="M390" s="43"/>
      <c r="N390" s="43"/>
      <c r="O390" s="43"/>
      <c r="P390" s="211"/>
      <c r="Q390" s="237"/>
    </row>
    <row r="391" spans="1:17" ht="38.25">
      <c r="A391" s="146">
        <v>319</v>
      </c>
      <c r="B391" s="59" t="s">
        <v>501</v>
      </c>
      <c r="C391" s="50">
        <v>491310</v>
      </c>
      <c r="D391" s="43"/>
      <c r="E391" s="43"/>
      <c r="F391" s="43"/>
      <c r="G391" s="43"/>
      <c r="H391" s="43"/>
      <c r="I391" s="43"/>
      <c r="J391" s="43">
        <v>390.3</v>
      </c>
      <c r="K391" s="43">
        <v>491310</v>
      </c>
      <c r="L391" s="43"/>
      <c r="M391" s="43"/>
      <c r="N391" s="43"/>
      <c r="O391" s="43"/>
      <c r="P391" s="211"/>
      <c r="Q391" s="237"/>
    </row>
    <row r="392" spans="1:17" ht="25.5">
      <c r="A392" s="146">
        <v>320</v>
      </c>
      <c r="B392" s="59" t="s">
        <v>468</v>
      </c>
      <c r="C392" s="225">
        <f>D392+E392+G392+I392+K392+M392+O392+P392</f>
        <v>4115555.4000000004</v>
      </c>
      <c r="D392" s="226">
        <v>1766005.2</v>
      </c>
      <c r="E392" s="226">
        <v>443727</v>
      </c>
      <c r="F392" s="226">
        <v>757</v>
      </c>
      <c r="G392" s="226">
        <v>1905823.2</v>
      </c>
      <c r="H392" s="43"/>
      <c r="I392" s="43"/>
      <c r="J392" s="43"/>
      <c r="K392" s="43"/>
      <c r="L392" s="226"/>
      <c r="M392" s="226"/>
      <c r="N392" s="43"/>
      <c r="O392" s="43"/>
      <c r="P392" s="211"/>
      <c r="Q392" s="237"/>
    </row>
    <row r="393" spans="1:17" ht="25.5">
      <c r="A393" s="146">
        <v>321</v>
      </c>
      <c r="B393" s="59" t="s">
        <v>682</v>
      </c>
      <c r="C393" s="50">
        <v>2063244.35</v>
      </c>
      <c r="D393" s="43">
        <v>2063244.35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249"/>
      <c r="Q393" s="250"/>
    </row>
    <row r="394" spans="1:17" ht="12.75">
      <c r="A394" s="124"/>
      <c r="B394" s="60" t="s">
        <v>703</v>
      </c>
      <c r="C394" s="45">
        <f aca="true" t="shared" si="4" ref="C394:M394">SUM(C260:C393)</f>
        <v>573695783.7489998</v>
      </c>
      <c r="D394" s="45">
        <f t="shared" si="4"/>
        <v>412615943.699</v>
      </c>
      <c r="E394" s="45">
        <f t="shared" si="4"/>
        <v>26876429</v>
      </c>
      <c r="F394" s="45">
        <f t="shared" si="4"/>
        <v>40794.479999999996</v>
      </c>
      <c r="G394" s="45">
        <f t="shared" si="4"/>
        <v>93388559.32999998</v>
      </c>
      <c r="H394" s="45">
        <f t="shared" si="4"/>
        <v>13</v>
      </c>
      <c r="I394" s="45">
        <f t="shared" si="4"/>
        <v>25900000</v>
      </c>
      <c r="J394" s="45">
        <f t="shared" si="4"/>
        <v>1918.05</v>
      </c>
      <c r="K394" s="45">
        <f t="shared" si="4"/>
        <v>6418525.89</v>
      </c>
      <c r="L394" s="45">
        <f t="shared" si="4"/>
        <v>7746.25</v>
      </c>
      <c r="M394" s="45">
        <f t="shared" si="4"/>
        <v>8496325.83</v>
      </c>
      <c r="N394" s="45"/>
      <c r="O394" s="45"/>
      <c r="P394" s="249"/>
      <c r="Q394" s="250"/>
    </row>
    <row r="395" spans="1:17" ht="12.75">
      <c r="A395" s="124"/>
      <c r="B395" s="59"/>
      <c r="C395" s="44"/>
      <c r="D395" s="44"/>
      <c r="E395" s="58"/>
      <c r="F395" s="44"/>
      <c r="G395" s="44"/>
      <c r="H395" s="47"/>
      <c r="I395" s="44"/>
      <c r="J395" s="44"/>
      <c r="K395" s="44"/>
      <c r="L395" s="44"/>
      <c r="M395" s="44"/>
      <c r="N395" s="44"/>
      <c r="O395" s="44"/>
      <c r="P395" s="249"/>
      <c r="Q395" s="250"/>
    </row>
    <row r="396" spans="1:17" ht="25.5">
      <c r="A396" s="124"/>
      <c r="B396" s="60" t="s">
        <v>1171</v>
      </c>
      <c r="C396" s="46">
        <f>C29+C41+C46+C50+C59+C63+C71+C76+C85+C95+C100+C109+C122+C148+C151+C154+C164+C168+C174+C187+C219+C247+C258+C394</f>
        <v>993405795.6089998</v>
      </c>
      <c r="D396" s="46">
        <f aca="true" t="shared" si="5" ref="D396:M396">D29+D41+D46+D50+D59+D63+D71+D76+D85+D95+D100+D109+D122+D148+D151+D154+D164+D168+D174+D187+D219+D247+D258+D394</f>
        <v>650889806.2442</v>
      </c>
      <c r="E396" s="46">
        <f t="shared" si="5"/>
        <v>27401978</v>
      </c>
      <c r="F396" s="46">
        <f t="shared" si="5"/>
        <v>114236.28</v>
      </c>
      <c r="G396" s="46">
        <f t="shared" si="5"/>
        <v>262504521.60399997</v>
      </c>
      <c r="H396" s="46">
        <f t="shared" si="5"/>
        <v>19</v>
      </c>
      <c r="I396" s="46">
        <f t="shared" si="5"/>
        <v>36700000</v>
      </c>
      <c r="J396" s="46">
        <f t="shared" si="5"/>
        <v>1918.05</v>
      </c>
      <c r="K396" s="46">
        <f t="shared" si="5"/>
        <v>6418525.89</v>
      </c>
      <c r="L396" s="46">
        <f t="shared" si="5"/>
        <v>8750.52</v>
      </c>
      <c r="M396" s="46">
        <f t="shared" si="5"/>
        <v>9490963.870000001</v>
      </c>
      <c r="N396" s="46"/>
      <c r="O396" s="46"/>
      <c r="P396" s="211"/>
      <c r="Q396" s="237"/>
    </row>
    <row r="397" spans="1:17" ht="12.75">
      <c r="A397" s="289" t="s">
        <v>1521</v>
      </c>
      <c r="B397" s="290"/>
      <c r="C397" s="290"/>
      <c r="D397" s="290"/>
      <c r="E397" s="290"/>
      <c r="F397" s="290"/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1"/>
    </row>
    <row r="398" spans="1:17" ht="12.75">
      <c r="A398" s="289" t="s">
        <v>748</v>
      </c>
      <c r="B398" s="290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1"/>
    </row>
    <row r="399" spans="1:17" ht="25.5">
      <c r="A399" s="122">
        <v>1</v>
      </c>
      <c r="B399" s="135" t="s">
        <v>1465</v>
      </c>
      <c r="C399" s="50">
        <v>824096.22</v>
      </c>
      <c r="D399" s="50">
        <v>824096.22</v>
      </c>
      <c r="E399" s="50"/>
      <c r="F399" s="50"/>
      <c r="G399" s="50"/>
      <c r="H399" s="206"/>
      <c r="I399" s="207"/>
      <c r="J399" s="45"/>
      <c r="K399" s="207"/>
      <c r="L399" s="207"/>
      <c r="M399" s="53"/>
      <c r="N399" s="53"/>
      <c r="O399" s="53"/>
      <c r="P399" s="298"/>
      <c r="Q399" s="299"/>
    </row>
    <row r="400" spans="1:17" ht="25.5">
      <c r="A400" s="122">
        <v>2</v>
      </c>
      <c r="B400" s="135" t="s">
        <v>818</v>
      </c>
      <c r="C400" s="50">
        <v>1038510</v>
      </c>
      <c r="D400" s="50"/>
      <c r="E400" s="50"/>
      <c r="F400" s="50">
        <v>660</v>
      </c>
      <c r="G400" s="50">
        <v>1038510</v>
      </c>
      <c r="H400" s="208"/>
      <c r="I400" s="208"/>
      <c r="J400" s="208"/>
      <c r="K400" s="208"/>
      <c r="L400" s="207"/>
      <c r="M400" s="53"/>
      <c r="N400" s="53"/>
      <c r="O400" s="53"/>
      <c r="P400" s="298"/>
      <c r="Q400" s="299"/>
    </row>
    <row r="401" spans="1:17" ht="25.5">
      <c r="A401" s="122">
        <v>3</v>
      </c>
      <c r="B401" s="135" t="s">
        <v>819</v>
      </c>
      <c r="C401" s="50">
        <v>1095156</v>
      </c>
      <c r="D401" s="50"/>
      <c r="E401" s="50"/>
      <c r="F401" s="50">
        <v>435</v>
      </c>
      <c r="G401" s="50">
        <v>1095156</v>
      </c>
      <c r="H401" s="208"/>
      <c r="I401" s="208"/>
      <c r="J401" s="50"/>
      <c r="K401" s="208"/>
      <c r="L401" s="207"/>
      <c r="M401" s="53"/>
      <c r="N401" s="53"/>
      <c r="O401" s="53"/>
      <c r="P401" s="298"/>
      <c r="Q401" s="299"/>
    </row>
    <row r="402" spans="1:17" ht="12.75">
      <c r="A402" s="123"/>
      <c r="B402" s="65" t="s">
        <v>739</v>
      </c>
      <c r="C402" s="41">
        <f>SUM(C399:C401)</f>
        <v>2957762.2199999997</v>
      </c>
      <c r="D402" s="41">
        <f>SUM(D399:D401)</f>
        <v>824096.22</v>
      </c>
      <c r="E402" s="41"/>
      <c r="F402" s="41">
        <f>SUM(F399:F401)</f>
        <v>1095</v>
      </c>
      <c r="G402" s="41">
        <f>SUM(G399:G401)</f>
        <v>2133666</v>
      </c>
      <c r="H402" s="40"/>
      <c r="I402" s="40"/>
      <c r="J402" s="40"/>
      <c r="K402" s="40"/>
      <c r="L402" s="40"/>
      <c r="M402" s="40"/>
      <c r="N402" s="40"/>
      <c r="O402" s="40"/>
      <c r="P402" s="298"/>
      <c r="Q402" s="299"/>
    </row>
    <row r="403" spans="1:17" ht="12.75">
      <c r="A403" s="289" t="s">
        <v>746</v>
      </c>
      <c r="B403" s="290"/>
      <c r="C403" s="290"/>
      <c r="D403" s="290"/>
      <c r="E403" s="290"/>
      <c r="F403" s="290"/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1"/>
    </row>
    <row r="404" spans="1:17" ht="25.5">
      <c r="A404" s="133">
        <v>4</v>
      </c>
      <c r="B404" s="135" t="s">
        <v>820</v>
      </c>
      <c r="C404" s="50">
        <v>1983868.8</v>
      </c>
      <c r="D404" s="50"/>
      <c r="E404" s="50"/>
      <c r="F404" s="50">
        <v>788</v>
      </c>
      <c r="G404" s="50">
        <v>1983868.7999999998</v>
      </c>
      <c r="H404" s="53"/>
      <c r="I404" s="53"/>
      <c r="J404" s="53"/>
      <c r="K404" s="53"/>
      <c r="L404" s="53"/>
      <c r="M404" s="53"/>
      <c r="N404" s="53"/>
      <c r="O404" s="53"/>
      <c r="P404" s="298"/>
      <c r="Q404" s="299"/>
    </row>
    <row r="405" spans="1:17" ht="25.5">
      <c r="A405" s="133">
        <v>5</v>
      </c>
      <c r="B405" s="134" t="s">
        <v>175</v>
      </c>
      <c r="C405" s="50">
        <v>1983868.8</v>
      </c>
      <c r="D405" s="50"/>
      <c r="E405" s="50"/>
      <c r="F405" s="50">
        <v>788</v>
      </c>
      <c r="G405" s="50">
        <v>1983868.7999999998</v>
      </c>
      <c r="H405" s="53"/>
      <c r="I405" s="53"/>
      <c r="J405" s="53"/>
      <c r="K405" s="53"/>
      <c r="L405" s="53"/>
      <c r="M405" s="53"/>
      <c r="N405" s="53"/>
      <c r="O405" s="53"/>
      <c r="P405" s="298"/>
      <c r="Q405" s="299"/>
    </row>
    <row r="406" spans="1:17" ht="12.75">
      <c r="A406" s="123"/>
      <c r="B406" s="65" t="s">
        <v>739</v>
      </c>
      <c r="C406" s="41">
        <f>SUM(C404:C405)</f>
        <v>3967737.6</v>
      </c>
      <c r="D406" s="41"/>
      <c r="E406" s="41"/>
      <c r="F406" s="41">
        <f>SUM(F404:F405)</f>
        <v>1576</v>
      </c>
      <c r="G406" s="41">
        <f>SUM(G404:G405)</f>
        <v>3967737.5999999996</v>
      </c>
      <c r="H406" s="53"/>
      <c r="I406" s="53"/>
      <c r="J406" s="53"/>
      <c r="K406" s="53"/>
      <c r="L406" s="53"/>
      <c r="M406" s="53"/>
      <c r="N406" s="53"/>
      <c r="O406" s="53"/>
      <c r="P406" s="298"/>
      <c r="Q406" s="299"/>
    </row>
    <row r="407" spans="1:17" ht="12.75">
      <c r="A407" s="289" t="s">
        <v>747</v>
      </c>
      <c r="B407" s="290"/>
      <c r="C407" s="290"/>
      <c r="D407" s="290"/>
      <c r="E407" s="290"/>
      <c r="F407" s="290"/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1"/>
    </row>
    <row r="408" spans="1:17" ht="25.5">
      <c r="A408" s="122">
        <v>6</v>
      </c>
      <c r="B408" s="135" t="s">
        <v>821</v>
      </c>
      <c r="C408" s="85">
        <v>1705422.24</v>
      </c>
      <c r="D408" s="85"/>
      <c r="E408" s="40"/>
      <c r="F408" s="40">
        <v>677.4</v>
      </c>
      <c r="G408" s="85">
        <v>1705422.24</v>
      </c>
      <c r="H408" s="40"/>
      <c r="I408" s="40"/>
      <c r="J408" s="40"/>
      <c r="K408" s="40"/>
      <c r="L408" s="40"/>
      <c r="M408" s="40"/>
      <c r="N408" s="40"/>
      <c r="O408" s="40"/>
      <c r="P408" s="249"/>
      <c r="Q408" s="250"/>
    </row>
    <row r="409" spans="1:17" ht="25.5">
      <c r="A409" s="122">
        <v>7</v>
      </c>
      <c r="B409" s="134" t="s">
        <v>14</v>
      </c>
      <c r="C409" s="85">
        <v>2172705.17</v>
      </c>
      <c r="D409" s="85">
        <v>858517.97</v>
      </c>
      <c r="E409" s="40"/>
      <c r="F409" s="40">
        <v>522</v>
      </c>
      <c r="G409" s="40">
        <v>1314187.2</v>
      </c>
      <c r="H409" s="40"/>
      <c r="I409" s="40"/>
      <c r="J409" s="40"/>
      <c r="K409" s="40"/>
      <c r="L409" s="40"/>
      <c r="M409" s="40"/>
      <c r="N409" s="40"/>
      <c r="O409" s="40"/>
      <c r="P409" s="249"/>
      <c r="Q409" s="250"/>
    </row>
    <row r="410" spans="1:17" ht="25.5">
      <c r="A410" s="122">
        <v>8</v>
      </c>
      <c r="B410" s="135" t="s">
        <v>822</v>
      </c>
      <c r="C410" s="85">
        <v>2874697.48</v>
      </c>
      <c r="D410" s="85">
        <v>2874697.48</v>
      </c>
      <c r="E410" s="40"/>
      <c r="F410" s="4"/>
      <c r="G410" s="40"/>
      <c r="H410" s="40"/>
      <c r="I410" s="40"/>
      <c r="J410" s="40"/>
      <c r="K410" s="40"/>
      <c r="L410" s="40"/>
      <c r="M410" s="40"/>
      <c r="N410" s="40"/>
      <c r="O410" s="40"/>
      <c r="P410" s="249"/>
      <c r="Q410" s="250"/>
    </row>
    <row r="411" spans="1:17" ht="25.5">
      <c r="A411" s="122">
        <v>9</v>
      </c>
      <c r="B411" s="134" t="s">
        <v>1400</v>
      </c>
      <c r="C411" s="85">
        <v>1298275.97</v>
      </c>
      <c r="D411" s="85"/>
      <c r="E411" s="40"/>
      <c r="F411" s="4">
        <v>515.68</v>
      </c>
      <c r="G411" s="40">
        <v>1298275.97</v>
      </c>
      <c r="H411" s="40"/>
      <c r="I411" s="40"/>
      <c r="J411" s="40"/>
      <c r="K411" s="40"/>
      <c r="L411" s="40"/>
      <c r="M411" s="40"/>
      <c r="N411" s="40"/>
      <c r="O411" s="40"/>
      <c r="P411" s="249"/>
      <c r="Q411" s="250"/>
    </row>
    <row r="412" spans="1:17" ht="25.5">
      <c r="A412" s="122">
        <v>10</v>
      </c>
      <c r="B412" s="135" t="s">
        <v>823</v>
      </c>
      <c r="C412" s="85">
        <v>1153174.09</v>
      </c>
      <c r="D412" s="85"/>
      <c r="E412" s="40"/>
      <c r="F412" s="4"/>
      <c r="G412" s="4"/>
      <c r="H412" s="40"/>
      <c r="I412" s="40"/>
      <c r="J412" s="40">
        <v>916.09</v>
      </c>
      <c r="K412" s="40">
        <v>1153174.09</v>
      </c>
      <c r="L412" s="40"/>
      <c r="M412" s="40"/>
      <c r="N412" s="40"/>
      <c r="O412" s="40"/>
      <c r="P412" s="249"/>
      <c r="Q412" s="250"/>
    </row>
    <row r="413" spans="1:17" ht="14.25">
      <c r="A413" s="136"/>
      <c r="B413" s="65" t="s">
        <v>739</v>
      </c>
      <c r="C413" s="41">
        <f>SUM(C408:C412)</f>
        <v>9204274.950000001</v>
      </c>
      <c r="D413" s="41">
        <f aca="true" t="shared" si="6" ref="D413:K413">SUM(D408:D412)</f>
        <v>3733215.45</v>
      </c>
      <c r="E413" s="41"/>
      <c r="F413" s="41">
        <f t="shared" si="6"/>
        <v>1715.08</v>
      </c>
      <c r="G413" s="41">
        <f t="shared" si="6"/>
        <v>4317885.41</v>
      </c>
      <c r="H413" s="41"/>
      <c r="I413" s="41"/>
      <c r="J413" s="41">
        <f t="shared" si="6"/>
        <v>916.09</v>
      </c>
      <c r="K413" s="41">
        <f t="shared" si="6"/>
        <v>1153174.09</v>
      </c>
      <c r="L413" s="81"/>
      <c r="M413" s="81"/>
      <c r="N413" s="28"/>
      <c r="O413" s="40"/>
      <c r="P413" s="249"/>
      <c r="Q413" s="250"/>
    </row>
    <row r="414" spans="1:17" ht="12.75">
      <c r="A414" s="289" t="s">
        <v>1093</v>
      </c>
      <c r="B414" s="290"/>
      <c r="C414" s="290"/>
      <c r="D414" s="290"/>
      <c r="E414" s="290"/>
      <c r="F414" s="290"/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1"/>
    </row>
    <row r="415" spans="1:17" ht="25.5">
      <c r="A415" s="122">
        <v>11</v>
      </c>
      <c r="B415" s="135" t="s">
        <v>824</v>
      </c>
      <c r="C415" s="50">
        <v>1617495.06</v>
      </c>
      <c r="D415" s="50"/>
      <c r="E415" s="50"/>
      <c r="F415" s="50">
        <v>1027.96</v>
      </c>
      <c r="G415" s="50">
        <v>1617495.06</v>
      </c>
      <c r="H415" s="40"/>
      <c r="I415" s="40"/>
      <c r="J415" s="40"/>
      <c r="K415" s="40"/>
      <c r="L415" s="40"/>
      <c r="M415" s="40"/>
      <c r="N415" s="40"/>
      <c r="O415" s="40"/>
      <c r="P415" s="249"/>
      <c r="Q415" s="250"/>
    </row>
    <row r="416" spans="1:17" ht="25.5">
      <c r="A416" s="122">
        <v>12</v>
      </c>
      <c r="B416" s="135" t="s">
        <v>1070</v>
      </c>
      <c r="C416" s="50">
        <v>3969243.9</v>
      </c>
      <c r="D416" s="50">
        <v>3199755.2</v>
      </c>
      <c r="E416" s="50"/>
      <c r="F416" s="50">
        <v>489.03</v>
      </c>
      <c r="G416" s="50">
        <v>769488.7</v>
      </c>
      <c r="H416" s="40"/>
      <c r="I416" s="40"/>
      <c r="J416" s="40"/>
      <c r="K416" s="40"/>
      <c r="L416" s="40"/>
      <c r="M416" s="40"/>
      <c r="N416" s="40"/>
      <c r="O416" s="40"/>
      <c r="P416" s="249"/>
      <c r="Q416" s="250"/>
    </row>
    <row r="417" spans="1:17" ht="25.5">
      <c r="A417" s="122">
        <v>13</v>
      </c>
      <c r="B417" s="135" t="s">
        <v>1071</v>
      </c>
      <c r="C417" s="50">
        <v>1896205.97</v>
      </c>
      <c r="D417" s="50"/>
      <c r="E417" s="50"/>
      <c r="F417" s="50">
        <v>753.18</v>
      </c>
      <c r="G417" s="50">
        <v>1896205.97</v>
      </c>
      <c r="H417" s="40"/>
      <c r="I417" s="40"/>
      <c r="J417" s="40"/>
      <c r="K417" s="40"/>
      <c r="L417" s="40"/>
      <c r="M417" s="40"/>
      <c r="N417" s="40"/>
      <c r="O417" s="40"/>
      <c r="P417" s="249"/>
      <c r="Q417" s="250"/>
    </row>
    <row r="418" spans="1:17" ht="12.75">
      <c r="A418" s="122"/>
      <c r="B418" s="65" t="s">
        <v>776</v>
      </c>
      <c r="C418" s="41">
        <f>SUM(C415:C417)</f>
        <v>7482944.93</v>
      </c>
      <c r="D418" s="41">
        <f>SUM(D415:D417)</f>
        <v>3199755.2</v>
      </c>
      <c r="E418" s="41"/>
      <c r="F418" s="41">
        <f>SUM(F415:F417)</f>
        <v>2270.17</v>
      </c>
      <c r="G418" s="41">
        <f>SUM(G415:G417)</f>
        <v>4283189.7299999995</v>
      </c>
      <c r="H418" s="41"/>
      <c r="I418" s="41"/>
      <c r="J418" s="41"/>
      <c r="K418" s="41"/>
      <c r="L418" s="41"/>
      <c r="M418" s="41"/>
      <c r="N418" s="40"/>
      <c r="O418" s="40"/>
      <c r="P418" s="249"/>
      <c r="Q418" s="250"/>
    </row>
    <row r="419" spans="1:17" ht="12.75">
      <c r="A419" s="289" t="s">
        <v>737</v>
      </c>
      <c r="B419" s="290"/>
      <c r="C419" s="290"/>
      <c r="D419" s="290"/>
      <c r="E419" s="290"/>
      <c r="F419" s="290"/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1"/>
    </row>
    <row r="420" spans="1:17" ht="25.5">
      <c r="A420" s="122">
        <v>14</v>
      </c>
      <c r="B420" s="135" t="s">
        <v>825</v>
      </c>
      <c r="C420" s="50">
        <v>863537</v>
      </c>
      <c r="D420" s="50"/>
      <c r="E420" s="80"/>
      <c r="F420" s="50">
        <v>343</v>
      </c>
      <c r="G420" s="50">
        <v>863537</v>
      </c>
      <c r="H420" s="52"/>
      <c r="I420" s="52"/>
      <c r="J420" s="52"/>
      <c r="K420" s="52"/>
      <c r="L420" s="52"/>
      <c r="M420" s="52"/>
      <c r="N420" s="52"/>
      <c r="O420" s="52"/>
      <c r="P420" s="249"/>
      <c r="Q420" s="250"/>
    </row>
    <row r="421" spans="1:17" ht="25.5">
      <c r="A421" s="122">
        <v>15</v>
      </c>
      <c r="B421" s="135" t="s">
        <v>273</v>
      </c>
      <c r="C421" s="50">
        <v>224070</v>
      </c>
      <c r="D421" s="50">
        <v>224070</v>
      </c>
      <c r="E421" s="80"/>
      <c r="F421" s="50"/>
      <c r="G421" s="50"/>
      <c r="H421" s="52"/>
      <c r="I421" s="52"/>
      <c r="J421" s="52"/>
      <c r="K421" s="52"/>
      <c r="L421" s="52"/>
      <c r="M421" s="52"/>
      <c r="N421" s="52"/>
      <c r="O421" s="52"/>
      <c r="P421" s="249"/>
      <c r="Q421" s="250"/>
    </row>
    <row r="422" spans="1:17" ht="25.5">
      <c r="A422" s="122">
        <v>16</v>
      </c>
      <c r="B422" s="134" t="s">
        <v>1229</v>
      </c>
      <c r="C422" s="50">
        <v>396921</v>
      </c>
      <c r="D422" s="50">
        <v>396921</v>
      </c>
      <c r="E422" s="80"/>
      <c r="F422" s="50"/>
      <c r="G422" s="50"/>
      <c r="H422" s="52"/>
      <c r="I422" s="80"/>
      <c r="J422" s="52"/>
      <c r="K422" s="52"/>
      <c r="L422" s="52"/>
      <c r="M422" s="52"/>
      <c r="N422" s="52"/>
      <c r="O422" s="52"/>
      <c r="P422" s="249"/>
      <c r="Q422" s="250"/>
    </row>
    <row r="423" spans="1:17" ht="12.75">
      <c r="A423" s="123"/>
      <c r="B423" s="65" t="s">
        <v>739</v>
      </c>
      <c r="C423" s="41">
        <f>SUM(C420:C422)</f>
        <v>1484528</v>
      </c>
      <c r="D423" s="41">
        <f>SUM(D420:D422)</f>
        <v>620991</v>
      </c>
      <c r="E423" s="41"/>
      <c r="F423" s="41">
        <f>SUM(F420:F422)</f>
        <v>343</v>
      </c>
      <c r="G423" s="41">
        <f>SUM(G420:G422)</f>
        <v>863537</v>
      </c>
      <c r="H423" s="81"/>
      <c r="I423" s="81"/>
      <c r="J423" s="81"/>
      <c r="K423" s="81"/>
      <c r="L423" s="81"/>
      <c r="M423" s="81"/>
      <c r="N423" s="81"/>
      <c r="O423" s="52"/>
      <c r="P423" s="249"/>
      <c r="Q423" s="250"/>
    </row>
    <row r="424" spans="1:17" ht="12.75">
      <c r="A424" s="289" t="s">
        <v>740</v>
      </c>
      <c r="B424" s="290"/>
      <c r="C424" s="290"/>
      <c r="D424" s="290"/>
      <c r="E424" s="290"/>
      <c r="F424" s="290"/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1"/>
    </row>
    <row r="425" spans="1:17" ht="25.5">
      <c r="A425" s="122">
        <v>17</v>
      </c>
      <c r="B425" s="135" t="s">
        <v>826</v>
      </c>
      <c r="C425" s="50">
        <f>D425+E425+G425</f>
        <v>1636440</v>
      </c>
      <c r="D425" s="50"/>
      <c r="E425" s="50"/>
      <c r="F425" s="50">
        <v>650</v>
      </c>
      <c r="G425" s="50">
        <v>1636440</v>
      </c>
      <c r="H425" s="40"/>
      <c r="I425" s="40"/>
      <c r="J425" s="40"/>
      <c r="K425" s="40"/>
      <c r="L425" s="40"/>
      <c r="M425" s="40"/>
      <c r="N425" s="40"/>
      <c r="O425" s="40"/>
      <c r="P425" s="249"/>
      <c r="Q425" s="250"/>
    </row>
    <row r="426" spans="1:17" ht="25.5">
      <c r="A426" s="122">
        <v>18</v>
      </c>
      <c r="B426" s="135" t="s">
        <v>615</v>
      </c>
      <c r="C426" s="50">
        <f aca="true" t="shared" si="7" ref="C426:C431">D426+E426+G426</f>
        <v>1117234.85</v>
      </c>
      <c r="D426" s="50">
        <v>287761.18</v>
      </c>
      <c r="E426" s="50"/>
      <c r="F426" s="50">
        <v>329.47</v>
      </c>
      <c r="G426" s="50">
        <v>829473.67</v>
      </c>
      <c r="H426" s="40"/>
      <c r="I426" s="40"/>
      <c r="J426" s="40"/>
      <c r="K426" s="40"/>
      <c r="L426" s="40"/>
      <c r="M426" s="40"/>
      <c r="N426" s="40"/>
      <c r="O426" s="40"/>
      <c r="P426" s="250"/>
      <c r="Q426" s="300"/>
    </row>
    <row r="427" spans="1:17" ht="25.5">
      <c r="A427" s="122">
        <v>19</v>
      </c>
      <c r="B427" s="135" t="s">
        <v>616</v>
      </c>
      <c r="C427" s="50">
        <f t="shared" si="7"/>
        <v>1039912.95</v>
      </c>
      <c r="D427" s="50">
        <v>300795.95</v>
      </c>
      <c r="E427" s="50"/>
      <c r="F427" s="50">
        <v>293.58</v>
      </c>
      <c r="G427" s="50">
        <v>739117</v>
      </c>
      <c r="H427" s="40"/>
      <c r="I427" s="40"/>
      <c r="J427" s="40"/>
      <c r="K427" s="40"/>
      <c r="L427" s="40"/>
      <c r="M427" s="40"/>
      <c r="N427" s="40"/>
      <c r="O427" s="40"/>
      <c r="P427" s="250"/>
      <c r="Q427" s="300"/>
    </row>
    <row r="428" spans="1:17" ht="25.5">
      <c r="A428" s="122">
        <v>20</v>
      </c>
      <c r="B428" s="135" t="s">
        <v>617</v>
      </c>
      <c r="C428" s="50">
        <f t="shared" si="7"/>
        <v>866004.04</v>
      </c>
      <c r="D428" s="50"/>
      <c r="E428" s="50"/>
      <c r="F428" s="50">
        <v>343.98</v>
      </c>
      <c r="G428" s="50">
        <v>866004.04</v>
      </c>
      <c r="H428" s="40"/>
      <c r="I428" s="40"/>
      <c r="J428" s="40"/>
      <c r="K428" s="40"/>
      <c r="L428" s="40"/>
      <c r="M428" s="40"/>
      <c r="N428" s="40"/>
      <c r="O428" s="40"/>
      <c r="P428" s="250"/>
      <c r="Q428" s="300"/>
    </row>
    <row r="429" spans="1:17" ht="25.5">
      <c r="A429" s="122">
        <v>21</v>
      </c>
      <c r="B429" s="135" t="s">
        <v>111</v>
      </c>
      <c r="C429" s="50">
        <f t="shared" si="7"/>
        <v>2262981.82</v>
      </c>
      <c r="D429" s="50">
        <v>609321.44</v>
      </c>
      <c r="E429" s="50"/>
      <c r="F429" s="50">
        <v>656.84</v>
      </c>
      <c r="G429" s="50">
        <v>1653660.38</v>
      </c>
      <c r="H429" s="40"/>
      <c r="I429" s="40"/>
      <c r="J429" s="40"/>
      <c r="K429" s="40"/>
      <c r="L429" s="40"/>
      <c r="M429" s="40"/>
      <c r="N429" s="40"/>
      <c r="O429" s="40"/>
      <c r="P429" s="250"/>
      <c r="Q429" s="300"/>
    </row>
    <row r="430" spans="1:17" ht="25.5">
      <c r="A430" s="122">
        <v>22</v>
      </c>
      <c r="B430" s="135" t="s">
        <v>618</v>
      </c>
      <c r="C430" s="50">
        <f t="shared" si="7"/>
        <v>3004950.52</v>
      </c>
      <c r="D430" s="50">
        <v>1267806.52</v>
      </c>
      <c r="E430" s="50"/>
      <c r="F430" s="50">
        <v>690</v>
      </c>
      <c r="G430" s="50">
        <v>1737144</v>
      </c>
      <c r="H430" s="40"/>
      <c r="I430" s="40"/>
      <c r="J430" s="40"/>
      <c r="K430" s="40"/>
      <c r="L430" s="40"/>
      <c r="M430" s="40"/>
      <c r="N430" s="40"/>
      <c r="O430" s="40"/>
      <c r="P430" s="250"/>
      <c r="Q430" s="300"/>
    </row>
    <row r="431" spans="1:17" ht="25.5">
      <c r="A431" s="122">
        <v>23</v>
      </c>
      <c r="B431" s="135" t="s">
        <v>1524</v>
      </c>
      <c r="C431" s="50">
        <f t="shared" si="7"/>
        <v>850602</v>
      </c>
      <c r="D431" s="50">
        <v>145674</v>
      </c>
      <c r="E431" s="50"/>
      <c r="F431" s="50">
        <v>280</v>
      </c>
      <c r="G431" s="50">
        <v>704928</v>
      </c>
      <c r="H431" s="40"/>
      <c r="I431" s="40"/>
      <c r="J431" s="40"/>
      <c r="K431" s="40"/>
      <c r="L431" s="40"/>
      <c r="M431" s="40"/>
      <c r="N431" s="40"/>
      <c r="O431" s="40"/>
      <c r="P431" s="250"/>
      <c r="Q431" s="300"/>
    </row>
    <row r="432" spans="1:17" ht="12.75">
      <c r="A432" s="122"/>
      <c r="B432" s="65" t="s">
        <v>739</v>
      </c>
      <c r="C432" s="41">
        <f>SUM(C425:C431)</f>
        <v>10778126.18</v>
      </c>
      <c r="D432" s="41">
        <f>SUM(D425:D431)</f>
        <v>2611359.09</v>
      </c>
      <c r="E432" s="41"/>
      <c r="F432" s="41">
        <f>SUM(F425:F431)</f>
        <v>3243.87</v>
      </c>
      <c r="G432" s="41">
        <f>SUM(G425:G431)</f>
        <v>8166767.09</v>
      </c>
      <c r="H432" s="41"/>
      <c r="I432" s="41"/>
      <c r="J432" s="41"/>
      <c r="K432" s="41"/>
      <c r="L432" s="41"/>
      <c r="M432" s="41"/>
      <c r="N432" s="40"/>
      <c r="O432" s="40"/>
      <c r="P432" s="249"/>
      <c r="Q432" s="250"/>
    </row>
    <row r="433" spans="1:17" ht="12.75">
      <c r="A433" s="289" t="s">
        <v>775</v>
      </c>
      <c r="B433" s="290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1"/>
    </row>
    <row r="434" spans="1:17" ht="25.5">
      <c r="A434" s="122">
        <v>24</v>
      </c>
      <c r="B434" s="135" t="s">
        <v>827</v>
      </c>
      <c r="C434" s="50">
        <v>2152273.16</v>
      </c>
      <c r="D434" s="50"/>
      <c r="E434" s="50"/>
      <c r="F434" s="50">
        <v>854.89</v>
      </c>
      <c r="G434" s="50">
        <v>2152273.16</v>
      </c>
      <c r="H434" s="87"/>
      <c r="I434" s="87"/>
      <c r="J434" s="87"/>
      <c r="K434" s="87"/>
      <c r="L434" s="87"/>
      <c r="M434" s="87"/>
      <c r="N434" s="87"/>
      <c r="O434" s="87"/>
      <c r="P434" s="249"/>
      <c r="Q434" s="250"/>
    </row>
    <row r="435" spans="1:17" ht="25.5">
      <c r="A435" s="122">
        <v>25</v>
      </c>
      <c r="B435" s="135" t="s">
        <v>828</v>
      </c>
      <c r="C435" s="50">
        <v>469450.9</v>
      </c>
      <c r="D435" s="50">
        <v>469450.9</v>
      </c>
      <c r="E435" s="50"/>
      <c r="F435" s="50"/>
      <c r="G435" s="50"/>
      <c r="H435" s="87"/>
      <c r="I435" s="87"/>
      <c r="J435" s="88"/>
      <c r="K435" s="87"/>
      <c r="L435" s="87"/>
      <c r="M435" s="87"/>
      <c r="N435" s="87"/>
      <c r="O435" s="87"/>
      <c r="P435" s="249"/>
      <c r="Q435" s="250"/>
    </row>
    <row r="436" spans="1:17" ht="12.75">
      <c r="A436" s="123"/>
      <c r="B436" s="65" t="s">
        <v>739</v>
      </c>
      <c r="C436" s="41">
        <f>SUM(C434:C435)</f>
        <v>2621724.06</v>
      </c>
      <c r="D436" s="41">
        <f>SUM(D434:D435)</f>
        <v>469450.9</v>
      </c>
      <c r="E436" s="41"/>
      <c r="F436" s="41">
        <f>SUM(F434:F435)</f>
        <v>854.89</v>
      </c>
      <c r="G436" s="41">
        <f>SUM(G434:G435)</f>
        <v>2152273.16</v>
      </c>
      <c r="H436" s="40"/>
      <c r="I436" s="40"/>
      <c r="J436" s="40"/>
      <c r="K436" s="40"/>
      <c r="L436" s="40"/>
      <c r="M436" s="40"/>
      <c r="N436" s="40"/>
      <c r="O436" s="87"/>
      <c r="P436" s="249"/>
      <c r="Q436" s="250"/>
    </row>
    <row r="437" spans="1:17" ht="12.75">
      <c r="A437" s="289" t="s">
        <v>749</v>
      </c>
      <c r="B437" s="290"/>
      <c r="C437" s="290"/>
      <c r="D437" s="290"/>
      <c r="E437" s="290"/>
      <c r="F437" s="290"/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1"/>
    </row>
    <row r="438" spans="1:17" ht="25.5">
      <c r="A438" s="122">
        <v>26</v>
      </c>
      <c r="B438" s="135" t="s">
        <v>829</v>
      </c>
      <c r="C438" s="50">
        <v>968772.48</v>
      </c>
      <c r="D438" s="50"/>
      <c r="E438" s="50"/>
      <c r="F438" s="50">
        <v>384.8</v>
      </c>
      <c r="G438" s="27">
        <v>968772.48</v>
      </c>
      <c r="H438" s="50"/>
      <c r="I438" s="50"/>
      <c r="J438" s="50"/>
      <c r="K438" s="50"/>
      <c r="L438" s="50"/>
      <c r="M438" s="50"/>
      <c r="N438" s="40"/>
      <c r="O438" s="40"/>
      <c r="P438" s="249"/>
      <c r="Q438" s="250"/>
    </row>
    <row r="439" spans="1:17" ht="25.5">
      <c r="A439" s="122">
        <v>27</v>
      </c>
      <c r="B439" s="135" t="s">
        <v>830</v>
      </c>
      <c r="C439" s="50">
        <v>968772.48</v>
      </c>
      <c r="D439" s="50"/>
      <c r="E439" s="50"/>
      <c r="F439" s="50">
        <v>384.8</v>
      </c>
      <c r="G439" s="27">
        <v>968772.48</v>
      </c>
      <c r="H439" s="50"/>
      <c r="I439" s="50"/>
      <c r="J439" s="50"/>
      <c r="K439" s="50"/>
      <c r="L439" s="50"/>
      <c r="M439" s="50"/>
      <c r="N439" s="40"/>
      <c r="O439" s="40"/>
      <c r="P439" s="249"/>
      <c r="Q439" s="250"/>
    </row>
    <row r="440" spans="1:17" ht="25.5">
      <c r="A440" s="122">
        <v>28</v>
      </c>
      <c r="B440" s="135" t="s">
        <v>831</v>
      </c>
      <c r="C440" s="50">
        <v>1286678.52</v>
      </c>
      <c r="D440" s="50">
        <v>1286678.52</v>
      </c>
      <c r="E440" s="50"/>
      <c r="F440" s="50"/>
      <c r="G440" s="27"/>
      <c r="H440" s="50"/>
      <c r="I440" s="50"/>
      <c r="J440" s="50"/>
      <c r="K440" s="50"/>
      <c r="L440" s="50"/>
      <c r="M440" s="50"/>
      <c r="N440" s="40"/>
      <c r="O440" s="40"/>
      <c r="P440" s="249"/>
      <c r="Q440" s="250"/>
    </row>
    <row r="441" spans="1:17" ht="12.75">
      <c r="A441" s="123"/>
      <c r="B441" s="65" t="s">
        <v>739</v>
      </c>
      <c r="C441" s="41">
        <f>SUM(C438:C440)</f>
        <v>3224223.48</v>
      </c>
      <c r="D441" s="41">
        <f>SUM(D438:D440)</f>
        <v>1286678.52</v>
      </c>
      <c r="E441" s="41"/>
      <c r="F441" s="41">
        <f>SUM(F438:F440)</f>
        <v>769.6</v>
      </c>
      <c r="G441" s="41">
        <f>SUM(G438:G440)</f>
        <v>1937544.96</v>
      </c>
      <c r="H441" s="41"/>
      <c r="I441" s="41"/>
      <c r="J441" s="41"/>
      <c r="K441" s="41"/>
      <c r="L441" s="41"/>
      <c r="M441" s="41"/>
      <c r="N441" s="40"/>
      <c r="O441" s="40"/>
      <c r="P441" s="249"/>
      <c r="Q441" s="250"/>
    </row>
    <row r="442" spans="1:17" ht="12.75">
      <c r="A442" s="289" t="s">
        <v>750</v>
      </c>
      <c r="B442" s="290"/>
      <c r="C442" s="290"/>
      <c r="D442" s="290"/>
      <c r="E442" s="290"/>
      <c r="F442" s="290"/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1"/>
    </row>
    <row r="443" spans="1:17" ht="25.5">
      <c r="A443" s="122">
        <v>29</v>
      </c>
      <c r="B443" s="135" t="s">
        <v>832</v>
      </c>
      <c r="C443" s="50">
        <v>2190312</v>
      </c>
      <c r="D443" s="40"/>
      <c r="E443" s="53"/>
      <c r="F443" s="40">
        <v>870</v>
      </c>
      <c r="G443" s="40">
        <v>2190312</v>
      </c>
      <c r="H443" s="53"/>
      <c r="I443" s="53"/>
      <c r="J443" s="53"/>
      <c r="K443" s="53"/>
      <c r="L443" s="53"/>
      <c r="M443" s="53"/>
      <c r="N443" s="53"/>
      <c r="O443" s="53"/>
      <c r="P443" s="249"/>
      <c r="Q443" s="250"/>
    </row>
    <row r="444" spans="1:17" ht="25.5">
      <c r="A444" s="122">
        <v>30</v>
      </c>
      <c r="B444" s="135" t="s">
        <v>611</v>
      </c>
      <c r="C444" s="50">
        <v>147159.2</v>
      </c>
      <c r="D444" s="40">
        <v>147159.2</v>
      </c>
      <c r="E444" s="53"/>
      <c r="F444" s="40"/>
      <c r="G444" s="40"/>
      <c r="H444" s="53"/>
      <c r="I444" s="53"/>
      <c r="J444" s="53"/>
      <c r="K444" s="53"/>
      <c r="L444" s="53"/>
      <c r="M444" s="53"/>
      <c r="N444" s="53"/>
      <c r="O444" s="53"/>
      <c r="P444" s="249"/>
      <c r="Q444" s="250"/>
    </row>
    <row r="445" spans="1:17" ht="12.75">
      <c r="A445" s="123"/>
      <c r="B445" s="65" t="s">
        <v>739</v>
      </c>
      <c r="C445" s="41">
        <f>SUM(C443:C444)</f>
        <v>2337471.2</v>
      </c>
      <c r="D445" s="41">
        <f>SUM(D443:D444)</f>
        <v>147159.2</v>
      </c>
      <c r="E445" s="41"/>
      <c r="F445" s="41">
        <f>SUM(F443:F444)</f>
        <v>870</v>
      </c>
      <c r="G445" s="41">
        <f>SUM(G443:G444)</f>
        <v>2190312</v>
      </c>
      <c r="H445" s="53"/>
      <c r="I445" s="53"/>
      <c r="J445" s="53"/>
      <c r="K445" s="53"/>
      <c r="L445" s="53"/>
      <c r="M445" s="53"/>
      <c r="N445" s="53"/>
      <c r="O445" s="53"/>
      <c r="P445" s="249"/>
      <c r="Q445" s="250"/>
    </row>
    <row r="446" spans="1:17" ht="12.75">
      <c r="A446" s="289" t="s">
        <v>757</v>
      </c>
      <c r="B446" s="290"/>
      <c r="C446" s="290"/>
      <c r="D446" s="290"/>
      <c r="E446" s="290"/>
      <c r="F446" s="290"/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1"/>
    </row>
    <row r="447" spans="1:17" ht="25.5">
      <c r="A447" s="122">
        <v>31</v>
      </c>
      <c r="B447" s="135" t="s">
        <v>833</v>
      </c>
      <c r="C447" s="50">
        <v>1364539.2</v>
      </c>
      <c r="D447" s="50"/>
      <c r="E447" s="50"/>
      <c r="F447" s="50">
        <v>542</v>
      </c>
      <c r="G447" s="50">
        <v>1364539.2</v>
      </c>
      <c r="H447" s="50"/>
      <c r="I447" s="50"/>
      <c r="J447" s="50"/>
      <c r="K447" s="50"/>
      <c r="L447" s="50"/>
      <c r="M447" s="50"/>
      <c r="N447" s="51"/>
      <c r="O447" s="51"/>
      <c r="P447" s="249"/>
      <c r="Q447" s="250"/>
    </row>
    <row r="448" spans="1:17" ht="25.5">
      <c r="A448" s="122">
        <v>32</v>
      </c>
      <c r="B448" s="135" t="s">
        <v>834</v>
      </c>
      <c r="C448" s="50">
        <v>1298436.6</v>
      </c>
      <c r="D448" s="50">
        <v>1298436.6</v>
      </c>
      <c r="E448" s="50"/>
      <c r="F448" s="50"/>
      <c r="G448" s="50"/>
      <c r="H448" s="50"/>
      <c r="I448" s="50"/>
      <c r="J448" s="50"/>
      <c r="K448" s="50"/>
      <c r="L448" s="50"/>
      <c r="M448" s="50"/>
      <c r="N448" s="51"/>
      <c r="O448" s="51"/>
      <c r="P448" s="249"/>
      <c r="Q448" s="250"/>
    </row>
    <row r="449" spans="1:17" ht="12.75">
      <c r="A449" s="122">
        <v>33</v>
      </c>
      <c r="B449" s="134" t="s">
        <v>64</v>
      </c>
      <c r="C449" s="50">
        <v>456083.37</v>
      </c>
      <c r="D449" s="50">
        <v>456083.37</v>
      </c>
      <c r="E449" s="50"/>
      <c r="F449" s="50"/>
      <c r="G449" s="50"/>
      <c r="H449" s="50"/>
      <c r="I449" s="50"/>
      <c r="J449" s="50"/>
      <c r="K449" s="50"/>
      <c r="L449" s="50"/>
      <c r="M449" s="50"/>
      <c r="N449" s="51"/>
      <c r="O449" s="51"/>
      <c r="P449" s="249"/>
      <c r="Q449" s="250"/>
    </row>
    <row r="450" spans="1:17" ht="12.75">
      <c r="A450" s="122">
        <v>34</v>
      </c>
      <c r="B450" s="134" t="s">
        <v>65</v>
      </c>
      <c r="C450" s="50">
        <v>201765.71</v>
      </c>
      <c r="D450" s="50">
        <v>201765.71</v>
      </c>
      <c r="E450" s="50"/>
      <c r="F450" s="50"/>
      <c r="G450" s="50"/>
      <c r="H450" s="50"/>
      <c r="I450" s="50"/>
      <c r="J450" s="50"/>
      <c r="K450" s="50"/>
      <c r="L450" s="50"/>
      <c r="M450" s="50"/>
      <c r="N450" s="51"/>
      <c r="O450" s="51"/>
      <c r="P450" s="249"/>
      <c r="Q450" s="250"/>
    </row>
    <row r="451" spans="1:17" ht="25.5">
      <c r="A451" s="122">
        <v>35</v>
      </c>
      <c r="B451" s="134" t="s">
        <v>66</v>
      </c>
      <c r="C451" s="50">
        <v>1056968.1</v>
      </c>
      <c r="D451" s="50">
        <v>459038.1</v>
      </c>
      <c r="E451" s="50"/>
      <c r="F451" s="50">
        <v>380</v>
      </c>
      <c r="G451" s="50">
        <v>597930</v>
      </c>
      <c r="H451" s="50"/>
      <c r="I451" s="50"/>
      <c r="J451" s="50"/>
      <c r="K451" s="50"/>
      <c r="L451" s="50"/>
      <c r="M451" s="50"/>
      <c r="N451" s="51"/>
      <c r="O451" s="51"/>
      <c r="P451" s="249"/>
      <c r="Q451" s="250"/>
    </row>
    <row r="452" spans="1:17" ht="25.5">
      <c r="A452" s="122">
        <v>36</v>
      </c>
      <c r="B452" s="134" t="s">
        <v>67</v>
      </c>
      <c r="C452" s="50">
        <v>3151909.96</v>
      </c>
      <c r="D452" s="50">
        <v>3151909.96</v>
      </c>
      <c r="E452" s="50"/>
      <c r="F452" s="50"/>
      <c r="G452" s="50"/>
      <c r="H452" s="50"/>
      <c r="I452" s="50"/>
      <c r="J452" s="50"/>
      <c r="K452" s="50"/>
      <c r="L452" s="50"/>
      <c r="M452" s="50"/>
      <c r="N452" s="51"/>
      <c r="O452" s="51"/>
      <c r="P452" s="249"/>
      <c r="Q452" s="250"/>
    </row>
    <row r="453" spans="1:17" ht="12.75">
      <c r="A453" s="123"/>
      <c r="B453" s="65" t="s">
        <v>739</v>
      </c>
      <c r="C453" s="41">
        <f>SUM(C447:C452)</f>
        <v>7529702.94</v>
      </c>
      <c r="D453" s="41">
        <f>SUM(D447:D452)</f>
        <v>5567233.74</v>
      </c>
      <c r="E453" s="41"/>
      <c r="F453" s="41">
        <f>SUM(F447:F452)</f>
        <v>922</v>
      </c>
      <c r="G453" s="41">
        <f>SUM(G447:G452)</f>
        <v>1962469.2</v>
      </c>
      <c r="H453" s="41"/>
      <c r="I453" s="41"/>
      <c r="J453" s="41"/>
      <c r="K453" s="41"/>
      <c r="L453" s="41"/>
      <c r="M453" s="41"/>
      <c r="N453" s="40"/>
      <c r="O453" s="51"/>
      <c r="P453" s="249"/>
      <c r="Q453" s="250"/>
    </row>
    <row r="454" spans="1:17" ht="12.75">
      <c r="A454" s="289" t="s">
        <v>758</v>
      </c>
      <c r="B454" s="290"/>
      <c r="C454" s="290"/>
      <c r="D454" s="290"/>
      <c r="E454" s="290"/>
      <c r="F454" s="290"/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1"/>
    </row>
    <row r="455" spans="1:17" ht="25.5">
      <c r="A455" s="122">
        <v>37</v>
      </c>
      <c r="B455" s="135" t="s">
        <v>835</v>
      </c>
      <c r="C455" s="50">
        <v>447377.48</v>
      </c>
      <c r="D455" s="50">
        <v>447377.48</v>
      </c>
      <c r="E455" s="4"/>
      <c r="F455" s="4"/>
      <c r="G455" s="4"/>
      <c r="H455" s="51"/>
      <c r="I455" s="51"/>
      <c r="J455" s="51"/>
      <c r="K455" s="51"/>
      <c r="L455" s="51"/>
      <c r="M455" s="51"/>
      <c r="N455" s="51"/>
      <c r="O455" s="51"/>
      <c r="P455" s="249"/>
      <c r="Q455" s="250"/>
    </row>
    <row r="456" spans="1:17" ht="25.5">
      <c r="A456" s="122">
        <v>38</v>
      </c>
      <c r="B456" s="135" t="s">
        <v>836</v>
      </c>
      <c r="C456" s="50">
        <v>706721.4</v>
      </c>
      <c r="D456" s="50">
        <v>195333.9</v>
      </c>
      <c r="E456" s="50"/>
      <c r="F456" s="40">
        <v>325</v>
      </c>
      <c r="G456" s="40">
        <v>511387.5</v>
      </c>
      <c r="H456" s="51"/>
      <c r="I456" s="51"/>
      <c r="J456" s="51"/>
      <c r="K456" s="51"/>
      <c r="L456" s="51"/>
      <c r="M456" s="51"/>
      <c r="N456" s="51"/>
      <c r="O456" s="51"/>
      <c r="P456" s="249"/>
      <c r="Q456" s="250"/>
    </row>
    <row r="457" spans="1:17" ht="25.5">
      <c r="A457" s="122">
        <v>39</v>
      </c>
      <c r="B457" s="134" t="s">
        <v>255</v>
      </c>
      <c r="C457" s="50">
        <v>1707614.43</v>
      </c>
      <c r="D457" s="50">
        <v>1707614.43</v>
      </c>
      <c r="E457" s="4"/>
      <c r="F457" s="40"/>
      <c r="G457" s="4"/>
      <c r="H457" s="51"/>
      <c r="I457" s="41"/>
      <c r="J457" s="51"/>
      <c r="K457" s="51"/>
      <c r="L457" s="51"/>
      <c r="M457" s="51"/>
      <c r="N457" s="51"/>
      <c r="O457" s="51"/>
      <c r="P457" s="249"/>
      <c r="Q457" s="250"/>
    </row>
    <row r="458" spans="1:17" ht="25.5">
      <c r="A458" s="122">
        <v>40</v>
      </c>
      <c r="B458" s="134" t="s">
        <v>252</v>
      </c>
      <c r="C458" s="50">
        <v>268120.94</v>
      </c>
      <c r="D458" s="50">
        <v>268120.94</v>
      </c>
      <c r="E458" s="4"/>
      <c r="F458" s="40"/>
      <c r="G458" s="4"/>
      <c r="H458" s="51"/>
      <c r="I458" s="51"/>
      <c r="J458" s="51"/>
      <c r="K458" s="51"/>
      <c r="L458" s="51"/>
      <c r="M458" s="51"/>
      <c r="N458" s="51"/>
      <c r="O458" s="51"/>
      <c r="P458" s="249"/>
      <c r="Q458" s="250"/>
    </row>
    <row r="459" spans="1:17" ht="25.5">
      <c r="A459" s="122">
        <v>41</v>
      </c>
      <c r="B459" s="134" t="s">
        <v>253</v>
      </c>
      <c r="C459" s="50">
        <v>748139.9</v>
      </c>
      <c r="D459" s="50">
        <v>748139.9</v>
      </c>
      <c r="E459" s="4"/>
      <c r="F459" s="40"/>
      <c r="G459" s="4"/>
      <c r="H459" s="51"/>
      <c r="I459" s="51"/>
      <c r="J459" s="50"/>
      <c r="K459" s="51"/>
      <c r="L459" s="51"/>
      <c r="M459" s="51"/>
      <c r="N459" s="51"/>
      <c r="O459" s="51"/>
      <c r="P459" s="249"/>
      <c r="Q459" s="250"/>
    </row>
    <row r="460" spans="1:17" ht="12.75">
      <c r="A460" s="123"/>
      <c r="B460" s="65" t="s">
        <v>739</v>
      </c>
      <c r="C460" s="41">
        <f>SUM(C455:C459)</f>
        <v>3877974.1499999994</v>
      </c>
      <c r="D460" s="41">
        <f>SUM(D455:D459)</f>
        <v>3366586.65</v>
      </c>
      <c r="E460" s="41"/>
      <c r="F460" s="41">
        <f>SUM(F455:F459)</f>
        <v>325</v>
      </c>
      <c r="G460" s="41">
        <f>SUM(G455:G459)</f>
        <v>511387.5</v>
      </c>
      <c r="H460" s="40"/>
      <c r="I460" s="40"/>
      <c r="J460" s="40"/>
      <c r="K460" s="40"/>
      <c r="L460" s="40"/>
      <c r="M460" s="40"/>
      <c r="N460" s="40"/>
      <c r="O460" s="51"/>
      <c r="P460" s="249"/>
      <c r="Q460" s="250"/>
    </row>
    <row r="461" spans="1:17" ht="12.75">
      <c r="A461" s="289" t="s">
        <v>760</v>
      </c>
      <c r="B461" s="290"/>
      <c r="C461" s="290"/>
      <c r="D461" s="290"/>
      <c r="E461" s="290"/>
      <c r="F461" s="290"/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1"/>
    </row>
    <row r="462" spans="1:17" ht="25.5">
      <c r="A462" s="137">
        <v>42</v>
      </c>
      <c r="B462" s="209" t="s">
        <v>1268</v>
      </c>
      <c r="C462" s="50">
        <v>238068</v>
      </c>
      <c r="D462" s="50">
        <v>225480</v>
      </c>
      <c r="E462" s="50">
        <v>12588</v>
      </c>
      <c r="F462" s="50"/>
      <c r="G462" s="50"/>
      <c r="H462" s="53"/>
      <c r="I462" s="53"/>
      <c r="J462" s="53"/>
      <c r="K462" s="53"/>
      <c r="L462" s="53"/>
      <c r="M462" s="53"/>
      <c r="N462" s="53"/>
      <c r="O462" s="53"/>
      <c r="P462" s="249"/>
      <c r="Q462" s="250"/>
    </row>
    <row r="463" spans="1:17" ht="25.5">
      <c r="A463" s="122">
        <v>43</v>
      </c>
      <c r="B463" s="135" t="s">
        <v>837</v>
      </c>
      <c r="C463" s="50">
        <v>2620325</v>
      </c>
      <c r="D463" s="50"/>
      <c r="E463" s="50"/>
      <c r="F463" s="50">
        <v>1318.4</v>
      </c>
      <c r="G463" s="50">
        <v>2620325</v>
      </c>
      <c r="H463" s="53"/>
      <c r="I463" s="53"/>
      <c r="J463" s="53"/>
      <c r="K463" s="53"/>
      <c r="L463" s="53"/>
      <c r="M463" s="53"/>
      <c r="N463" s="53"/>
      <c r="O463" s="53"/>
      <c r="P463" s="249"/>
      <c r="Q463" s="250"/>
    </row>
    <row r="464" spans="1:17" ht="25.5">
      <c r="A464" s="137">
        <v>44</v>
      </c>
      <c r="B464" s="135" t="s">
        <v>1269</v>
      </c>
      <c r="C464" s="50">
        <v>190587</v>
      </c>
      <c r="D464" s="50">
        <v>177999</v>
      </c>
      <c r="E464" s="50">
        <v>12588</v>
      </c>
      <c r="F464" s="50"/>
      <c r="G464" s="50"/>
      <c r="H464" s="53"/>
      <c r="I464" s="53"/>
      <c r="J464" s="53"/>
      <c r="K464" s="53"/>
      <c r="L464" s="53"/>
      <c r="M464" s="53"/>
      <c r="N464" s="53"/>
      <c r="O464" s="53"/>
      <c r="P464" s="249"/>
      <c r="Q464" s="250"/>
    </row>
    <row r="465" spans="1:17" ht="12.75">
      <c r="A465" s="123"/>
      <c r="B465" s="65" t="s">
        <v>739</v>
      </c>
      <c r="C465" s="41">
        <f>SUM(C462:C464)</f>
        <v>3048980</v>
      </c>
      <c r="D465" s="41">
        <f>SUM(D462:D464)</f>
        <v>403479</v>
      </c>
      <c r="E465" s="41">
        <f>SUM(E462:E464)</f>
        <v>25176</v>
      </c>
      <c r="F465" s="41">
        <f>SUM(F462:F464)</f>
        <v>1318.4</v>
      </c>
      <c r="G465" s="41">
        <f>SUM(G462:G464)</f>
        <v>2620325</v>
      </c>
      <c r="H465" s="53"/>
      <c r="I465" s="53"/>
      <c r="J465" s="53"/>
      <c r="K465" s="53"/>
      <c r="L465" s="53"/>
      <c r="M465" s="53"/>
      <c r="N465" s="53"/>
      <c r="O465" s="53"/>
      <c r="P465" s="249"/>
      <c r="Q465" s="250"/>
    </row>
    <row r="466" spans="1:17" ht="12.75">
      <c r="A466" s="289" t="s">
        <v>734</v>
      </c>
      <c r="B466" s="290"/>
      <c r="C466" s="290"/>
      <c r="D466" s="290"/>
      <c r="E466" s="290"/>
      <c r="F466" s="290"/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1"/>
    </row>
    <row r="467" spans="1:17" ht="25.5">
      <c r="A467" s="122">
        <v>45</v>
      </c>
      <c r="B467" s="135" t="s">
        <v>1075</v>
      </c>
      <c r="C467" s="50">
        <v>708959.35</v>
      </c>
      <c r="D467" s="50">
        <v>12588</v>
      </c>
      <c r="E467" s="50">
        <v>696371.35</v>
      </c>
      <c r="F467" s="50"/>
      <c r="G467" s="50"/>
      <c r="H467" s="51"/>
      <c r="I467" s="51"/>
      <c r="J467" s="51"/>
      <c r="K467" s="51"/>
      <c r="L467" s="51"/>
      <c r="M467" s="51"/>
      <c r="N467" s="51"/>
      <c r="O467" s="51"/>
      <c r="P467" s="249"/>
      <c r="Q467" s="250"/>
    </row>
    <row r="468" spans="1:17" ht="25.5">
      <c r="A468" s="122">
        <v>46</v>
      </c>
      <c r="B468" s="135" t="s">
        <v>838</v>
      </c>
      <c r="C468" s="50">
        <v>149613.51</v>
      </c>
      <c r="D468" s="50">
        <v>12588</v>
      </c>
      <c r="E468" s="50">
        <v>137025.51</v>
      </c>
      <c r="F468" s="50"/>
      <c r="G468" s="50"/>
      <c r="H468" s="51"/>
      <c r="I468" s="51"/>
      <c r="J468" s="51"/>
      <c r="K468" s="51"/>
      <c r="L468" s="51"/>
      <c r="M468" s="51"/>
      <c r="N468" s="51"/>
      <c r="O468" s="51"/>
      <c r="P468" s="249"/>
      <c r="Q468" s="250"/>
    </row>
    <row r="469" spans="1:17" ht="25.5">
      <c r="A469" s="122">
        <v>47</v>
      </c>
      <c r="B469" s="135" t="s">
        <v>839</v>
      </c>
      <c r="C469" s="50">
        <v>133415.27000000002</v>
      </c>
      <c r="D469" s="50">
        <v>12588</v>
      </c>
      <c r="E469" s="50">
        <v>120827.27</v>
      </c>
      <c r="F469" s="50"/>
      <c r="G469" s="50"/>
      <c r="H469" s="51"/>
      <c r="I469" s="51"/>
      <c r="J469" s="81"/>
      <c r="K469" s="51"/>
      <c r="L469" s="51"/>
      <c r="M469" s="51"/>
      <c r="N469" s="51"/>
      <c r="O469" s="51"/>
      <c r="P469" s="249"/>
      <c r="Q469" s="250"/>
    </row>
    <row r="470" spans="1:17" ht="12.75">
      <c r="A470" s="123"/>
      <c r="B470" s="65" t="s">
        <v>739</v>
      </c>
      <c r="C470" s="81">
        <f>SUM(C467:C469)</f>
        <v>991988.13</v>
      </c>
      <c r="D470" s="81">
        <f>SUM(D467:D469)</f>
        <v>37764</v>
      </c>
      <c r="E470" s="81">
        <f>SUM(E467:E469)</f>
        <v>954224.13</v>
      </c>
      <c r="F470" s="81"/>
      <c r="G470" s="81"/>
      <c r="H470" s="53"/>
      <c r="I470" s="53"/>
      <c r="J470" s="53"/>
      <c r="K470" s="53"/>
      <c r="L470" s="53"/>
      <c r="M470" s="53"/>
      <c r="N470" s="53"/>
      <c r="O470" s="51"/>
      <c r="P470" s="249"/>
      <c r="Q470" s="250"/>
    </row>
    <row r="471" spans="1:17" ht="12.75">
      <c r="A471" s="289" t="s">
        <v>741</v>
      </c>
      <c r="B471" s="290"/>
      <c r="C471" s="290"/>
      <c r="D471" s="290"/>
      <c r="E471" s="290"/>
      <c r="F471" s="290"/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1"/>
    </row>
    <row r="472" spans="1:17" ht="25.5">
      <c r="A472" s="122">
        <v>48</v>
      </c>
      <c r="B472" s="135" t="s">
        <v>1373</v>
      </c>
      <c r="C472" s="50">
        <v>179078</v>
      </c>
      <c r="D472" s="50">
        <v>179078</v>
      </c>
      <c r="E472" s="50"/>
      <c r="F472" s="50"/>
      <c r="G472" s="50"/>
      <c r="H472" s="40"/>
      <c r="I472" s="40"/>
      <c r="J472" s="40"/>
      <c r="K472" s="40"/>
      <c r="L472" s="40"/>
      <c r="M472" s="40"/>
      <c r="N472" s="40"/>
      <c r="O472" s="40"/>
      <c r="P472" s="249"/>
      <c r="Q472" s="250"/>
    </row>
    <row r="473" spans="1:17" ht="25.5">
      <c r="A473" s="122">
        <v>49</v>
      </c>
      <c r="B473" s="135" t="s">
        <v>1374</v>
      </c>
      <c r="C473" s="50">
        <v>317528</v>
      </c>
      <c r="D473" s="50">
        <v>317528</v>
      </c>
      <c r="E473" s="50"/>
      <c r="F473" s="50"/>
      <c r="G473" s="50"/>
      <c r="H473" s="40"/>
      <c r="I473" s="40"/>
      <c r="J473" s="40"/>
      <c r="K473" s="40"/>
      <c r="L473" s="40"/>
      <c r="M473" s="40"/>
      <c r="N473" s="40"/>
      <c r="O473" s="40"/>
      <c r="P473" s="249"/>
      <c r="Q473" s="250"/>
    </row>
    <row r="474" spans="1:17" ht="25.5">
      <c r="A474" s="122">
        <v>50</v>
      </c>
      <c r="B474" s="135" t="s">
        <v>840</v>
      </c>
      <c r="C474" s="50">
        <v>1103772</v>
      </c>
      <c r="D474" s="50">
        <v>195170</v>
      </c>
      <c r="E474" s="50"/>
      <c r="F474" s="50">
        <v>360.9</v>
      </c>
      <c r="G474" s="50">
        <v>908602</v>
      </c>
      <c r="H474" s="40"/>
      <c r="I474" s="40"/>
      <c r="J474" s="40"/>
      <c r="K474" s="40"/>
      <c r="L474" s="40"/>
      <c r="M474" s="40"/>
      <c r="N474" s="40"/>
      <c r="O474" s="40"/>
      <c r="P474" s="249"/>
      <c r="Q474" s="250"/>
    </row>
    <row r="475" spans="1:17" ht="25.5">
      <c r="A475" s="122">
        <v>51</v>
      </c>
      <c r="B475" s="135" t="s">
        <v>841</v>
      </c>
      <c r="C475" s="50">
        <v>448506</v>
      </c>
      <c r="D475" s="50">
        <v>448506</v>
      </c>
      <c r="E475" s="50"/>
      <c r="F475" s="50"/>
      <c r="G475" s="50"/>
      <c r="H475" s="40"/>
      <c r="I475" s="40"/>
      <c r="J475" s="40"/>
      <c r="K475" s="40"/>
      <c r="L475" s="40"/>
      <c r="M475" s="40"/>
      <c r="N475" s="40"/>
      <c r="O475" s="40"/>
      <c r="P475" s="249"/>
      <c r="Q475" s="250"/>
    </row>
    <row r="476" spans="1:17" ht="25.5">
      <c r="A476" s="122">
        <v>52</v>
      </c>
      <c r="B476" s="135" t="s">
        <v>842</v>
      </c>
      <c r="C476" s="50">
        <v>442154</v>
      </c>
      <c r="D476" s="50">
        <v>442154</v>
      </c>
      <c r="E476" s="50"/>
      <c r="F476" s="50"/>
      <c r="G476" s="50"/>
      <c r="H476" s="40"/>
      <c r="I476" s="40"/>
      <c r="J476" s="40"/>
      <c r="K476" s="40"/>
      <c r="L476" s="40"/>
      <c r="M476" s="40"/>
      <c r="N476" s="40"/>
      <c r="O476" s="40"/>
      <c r="P476" s="249"/>
      <c r="Q476" s="250"/>
    </row>
    <row r="477" spans="1:17" ht="25.5">
      <c r="A477" s="122">
        <v>53</v>
      </c>
      <c r="B477" s="135" t="s">
        <v>1375</v>
      </c>
      <c r="C477" s="50">
        <v>474092</v>
      </c>
      <c r="D477" s="50">
        <v>430034</v>
      </c>
      <c r="E477" s="50">
        <v>44058</v>
      </c>
      <c r="F477" s="50"/>
      <c r="G477" s="50"/>
      <c r="H477" s="40"/>
      <c r="I477" s="40"/>
      <c r="J477" s="40"/>
      <c r="K477" s="40"/>
      <c r="L477" s="40"/>
      <c r="M477" s="40"/>
      <c r="N477" s="40"/>
      <c r="O477" s="40"/>
      <c r="P477" s="249"/>
      <c r="Q477" s="250"/>
    </row>
    <row r="478" spans="1:17" ht="25.5">
      <c r="A478" s="122">
        <v>54</v>
      </c>
      <c r="B478" s="135" t="s">
        <v>185</v>
      </c>
      <c r="C478" s="50">
        <v>1321740</v>
      </c>
      <c r="D478" s="50"/>
      <c r="E478" s="50"/>
      <c r="F478" s="50">
        <v>840</v>
      </c>
      <c r="G478" s="50">
        <v>1321740</v>
      </c>
      <c r="H478" s="40"/>
      <c r="I478" s="40"/>
      <c r="J478" s="40"/>
      <c r="K478" s="40"/>
      <c r="L478" s="40"/>
      <c r="M478" s="40"/>
      <c r="N478" s="40"/>
      <c r="O478" s="40"/>
      <c r="P478" s="249"/>
      <c r="Q478" s="250"/>
    </row>
    <row r="479" spans="1:17" ht="25.5">
      <c r="A479" s="122">
        <v>55</v>
      </c>
      <c r="B479" s="135" t="s">
        <v>1274</v>
      </c>
      <c r="C479" s="50">
        <v>1550842</v>
      </c>
      <c r="D479" s="50"/>
      <c r="E479" s="50"/>
      <c r="F479" s="50">
        <v>616</v>
      </c>
      <c r="G479" s="50">
        <v>1550842</v>
      </c>
      <c r="H479" s="40"/>
      <c r="I479" s="40"/>
      <c r="J479" s="40"/>
      <c r="K479" s="40"/>
      <c r="L479" s="40"/>
      <c r="M479" s="40"/>
      <c r="N479" s="40"/>
      <c r="O479" s="40"/>
      <c r="P479" s="249"/>
      <c r="Q479" s="250"/>
    </row>
    <row r="480" spans="1:17" ht="25.5">
      <c r="A480" s="122">
        <v>56</v>
      </c>
      <c r="B480" s="135" t="s">
        <v>1060</v>
      </c>
      <c r="C480" s="50">
        <v>2583420</v>
      </c>
      <c r="D480" s="50"/>
      <c r="E480" s="50"/>
      <c r="F480" s="50">
        <v>1641.83</v>
      </c>
      <c r="G480" s="50">
        <v>2583420</v>
      </c>
      <c r="H480" s="40"/>
      <c r="I480" s="40"/>
      <c r="J480" s="40"/>
      <c r="K480" s="40"/>
      <c r="L480" s="40"/>
      <c r="M480" s="40"/>
      <c r="N480" s="40"/>
      <c r="O480" s="40"/>
      <c r="P480" s="249"/>
      <c r="Q480" s="250"/>
    </row>
    <row r="481" spans="1:17" ht="25.5">
      <c r="A481" s="122">
        <v>57</v>
      </c>
      <c r="B481" s="135" t="s">
        <v>1061</v>
      </c>
      <c r="C481" s="50">
        <v>2653078</v>
      </c>
      <c r="D481" s="50"/>
      <c r="E481" s="50"/>
      <c r="F481" s="50">
        <v>1686.1</v>
      </c>
      <c r="G481" s="50">
        <v>2653078</v>
      </c>
      <c r="H481" s="40"/>
      <c r="I481" s="40"/>
      <c r="J481" s="40"/>
      <c r="K481" s="40"/>
      <c r="L481" s="40"/>
      <c r="M481" s="40"/>
      <c r="N481" s="40"/>
      <c r="O481" s="40"/>
      <c r="P481" s="249"/>
      <c r="Q481" s="250"/>
    </row>
    <row r="482" spans="1:17" ht="25.5">
      <c r="A482" s="122">
        <v>58</v>
      </c>
      <c r="B482" s="135" t="s">
        <v>1224</v>
      </c>
      <c r="C482" s="50">
        <v>2116521</v>
      </c>
      <c r="D482" s="50"/>
      <c r="E482" s="50"/>
      <c r="F482" s="50">
        <v>840.69</v>
      </c>
      <c r="G482" s="50">
        <v>2116521</v>
      </c>
      <c r="H482" s="40"/>
      <c r="I482" s="40"/>
      <c r="J482" s="40"/>
      <c r="K482" s="40"/>
      <c r="L482" s="40"/>
      <c r="M482" s="40"/>
      <c r="N482" s="40"/>
      <c r="O482" s="40"/>
      <c r="P482" s="249"/>
      <c r="Q482" s="250"/>
    </row>
    <row r="483" spans="1:17" ht="25.5">
      <c r="A483" s="122">
        <v>59</v>
      </c>
      <c r="B483" s="135" t="s">
        <v>1226</v>
      </c>
      <c r="C483" s="50">
        <v>4089281</v>
      </c>
      <c r="D483" s="50">
        <v>2177951</v>
      </c>
      <c r="E483" s="50"/>
      <c r="F483" s="50">
        <v>1214.7</v>
      </c>
      <c r="G483" s="50">
        <v>1911330</v>
      </c>
      <c r="H483" s="40"/>
      <c r="I483" s="40"/>
      <c r="J483" s="40"/>
      <c r="K483" s="40"/>
      <c r="L483" s="40"/>
      <c r="M483" s="40"/>
      <c r="N483" s="40"/>
      <c r="O483" s="40"/>
      <c r="P483" s="249"/>
      <c r="Q483" s="250"/>
    </row>
    <row r="484" spans="1:17" ht="12.75">
      <c r="A484" s="123"/>
      <c r="B484" s="65" t="s">
        <v>739</v>
      </c>
      <c r="C484" s="41">
        <f>SUM(C472:C483)</f>
        <v>17280012</v>
      </c>
      <c r="D484" s="41">
        <f>SUM(D472:D483)</f>
        <v>4190421</v>
      </c>
      <c r="E484" s="41">
        <f>SUM(E472:E483)</f>
        <v>44058</v>
      </c>
      <c r="F484" s="41">
        <f>SUM(F472:F483)</f>
        <v>7200.22</v>
      </c>
      <c r="G484" s="41">
        <f>SUM(G472:G483)</f>
        <v>13045533</v>
      </c>
      <c r="H484" s="81"/>
      <c r="I484" s="40"/>
      <c r="J484" s="40"/>
      <c r="K484" s="40"/>
      <c r="L484" s="40"/>
      <c r="M484" s="40"/>
      <c r="N484" s="40"/>
      <c r="O484" s="40"/>
      <c r="P484" s="249"/>
      <c r="Q484" s="250"/>
    </row>
    <row r="485" spans="1:17" ht="12.75">
      <c r="A485" s="289" t="s">
        <v>774</v>
      </c>
      <c r="B485" s="290"/>
      <c r="C485" s="290"/>
      <c r="D485" s="290"/>
      <c r="E485" s="290"/>
      <c r="F485" s="290"/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1"/>
    </row>
    <row r="486" spans="1:17" ht="25.5">
      <c r="A486" s="122">
        <v>60</v>
      </c>
      <c r="B486" s="135" t="s">
        <v>259</v>
      </c>
      <c r="C486" s="50">
        <v>144254.04</v>
      </c>
      <c r="D486" s="50">
        <v>144254.04</v>
      </c>
      <c r="E486" s="50"/>
      <c r="F486" s="50"/>
      <c r="G486" s="50"/>
      <c r="H486" s="40"/>
      <c r="I486" s="40"/>
      <c r="J486" s="40"/>
      <c r="K486" s="40"/>
      <c r="L486" s="40"/>
      <c r="M486" s="40"/>
      <c r="N486" s="40"/>
      <c r="O486" s="40"/>
      <c r="P486" s="249"/>
      <c r="Q486" s="250"/>
    </row>
    <row r="487" spans="1:17" ht="27.75" customHeight="1">
      <c r="A487" s="122">
        <v>61</v>
      </c>
      <c r="B487" s="135" t="s">
        <v>186</v>
      </c>
      <c r="C487" s="50">
        <v>1601823</v>
      </c>
      <c r="D487" s="50"/>
      <c r="E487" s="50"/>
      <c r="F487" s="50">
        <v>1018</v>
      </c>
      <c r="G487" s="50">
        <v>1601823</v>
      </c>
      <c r="H487" s="40"/>
      <c r="I487" s="40"/>
      <c r="J487" s="40"/>
      <c r="K487" s="40"/>
      <c r="L487" s="40"/>
      <c r="M487" s="40"/>
      <c r="N487" s="40"/>
      <c r="O487" s="40"/>
      <c r="P487" s="249"/>
      <c r="Q487" s="250"/>
    </row>
    <row r="488" spans="1:17" ht="25.5">
      <c r="A488" s="122">
        <v>62</v>
      </c>
      <c r="B488" s="134" t="s">
        <v>1278</v>
      </c>
      <c r="C488" s="50">
        <v>954957.15</v>
      </c>
      <c r="D488" s="50"/>
      <c r="E488" s="50"/>
      <c r="F488" s="50">
        <v>606.9</v>
      </c>
      <c r="G488" s="50">
        <v>954957.15</v>
      </c>
      <c r="H488" s="40"/>
      <c r="I488" s="40"/>
      <c r="J488" s="40"/>
      <c r="K488" s="40"/>
      <c r="L488" s="40"/>
      <c r="M488" s="40"/>
      <c r="N488" s="40"/>
      <c r="O488" s="40"/>
      <c r="P488" s="249"/>
      <c r="Q488" s="250"/>
    </row>
    <row r="489" spans="1:17" ht="25.5">
      <c r="A489" s="122">
        <v>63</v>
      </c>
      <c r="B489" s="134" t="s">
        <v>15</v>
      </c>
      <c r="C489" s="50">
        <v>2807943.58</v>
      </c>
      <c r="D489" s="50">
        <v>2807943.58</v>
      </c>
      <c r="E489" s="50"/>
      <c r="F489" s="50"/>
      <c r="G489" s="50"/>
      <c r="H489" s="40"/>
      <c r="I489" s="40"/>
      <c r="J489" s="40"/>
      <c r="K489" s="40"/>
      <c r="L489" s="40"/>
      <c r="M489" s="40"/>
      <c r="N489" s="40"/>
      <c r="O489" s="40"/>
      <c r="P489" s="249"/>
      <c r="Q489" s="250"/>
    </row>
    <row r="490" spans="1:17" ht="25.5">
      <c r="A490" s="122">
        <v>64</v>
      </c>
      <c r="B490" s="135" t="s">
        <v>187</v>
      </c>
      <c r="C490" s="50">
        <v>2922756.5</v>
      </c>
      <c r="D490" s="50"/>
      <c r="E490" s="50"/>
      <c r="F490" s="50">
        <v>812.9</v>
      </c>
      <c r="G490" s="50">
        <v>2922756.5</v>
      </c>
      <c r="H490" s="40"/>
      <c r="I490" s="40"/>
      <c r="J490" s="40"/>
      <c r="K490" s="40"/>
      <c r="L490" s="40"/>
      <c r="M490" s="40"/>
      <c r="N490" s="40"/>
      <c r="O490" s="40"/>
      <c r="P490" s="249"/>
      <c r="Q490" s="250"/>
    </row>
    <row r="491" spans="1:17" ht="25.5">
      <c r="A491" s="122">
        <v>65</v>
      </c>
      <c r="B491" s="135" t="s">
        <v>188</v>
      </c>
      <c r="C491" s="50">
        <v>1382005.05</v>
      </c>
      <c r="D491" s="50"/>
      <c r="E491" s="50"/>
      <c r="F491" s="50">
        <v>878.3</v>
      </c>
      <c r="G491" s="50">
        <v>1382005.05</v>
      </c>
      <c r="H491" s="40"/>
      <c r="I491" s="40"/>
      <c r="J491" s="40"/>
      <c r="K491" s="40"/>
      <c r="L491" s="40"/>
      <c r="M491" s="40"/>
      <c r="N491" s="40"/>
      <c r="O491" s="40"/>
      <c r="P491" s="249"/>
      <c r="Q491" s="250"/>
    </row>
    <row r="492" spans="1:17" ht="25.5">
      <c r="A492" s="122">
        <v>66</v>
      </c>
      <c r="B492" s="135" t="s">
        <v>189</v>
      </c>
      <c r="C492" s="50">
        <v>1391918.1</v>
      </c>
      <c r="D492" s="50"/>
      <c r="E492" s="50"/>
      <c r="F492" s="50">
        <v>884.6</v>
      </c>
      <c r="G492" s="50">
        <v>1391918.1</v>
      </c>
      <c r="H492" s="40"/>
      <c r="I492" s="40"/>
      <c r="J492" s="40"/>
      <c r="K492" s="40"/>
      <c r="L492" s="40"/>
      <c r="M492" s="40"/>
      <c r="N492" s="40"/>
      <c r="O492" s="40"/>
      <c r="P492" s="249"/>
      <c r="Q492" s="250"/>
    </row>
    <row r="493" spans="1:17" ht="25.5">
      <c r="A493" s="122">
        <v>67</v>
      </c>
      <c r="B493" s="135" t="s">
        <v>190</v>
      </c>
      <c r="C493" s="50">
        <v>6922931.4</v>
      </c>
      <c r="D493" s="50">
        <v>6922931.4</v>
      </c>
      <c r="E493" s="50"/>
      <c r="F493" s="50"/>
      <c r="G493" s="50"/>
      <c r="H493" s="40"/>
      <c r="I493" s="40"/>
      <c r="J493" s="40"/>
      <c r="K493" s="40"/>
      <c r="L493" s="40"/>
      <c r="M493" s="40"/>
      <c r="N493" s="40"/>
      <c r="O493" s="40"/>
      <c r="P493" s="249"/>
      <c r="Q493" s="250"/>
    </row>
    <row r="494" spans="1:17" ht="25.5">
      <c r="A494" s="122">
        <v>68</v>
      </c>
      <c r="B494" s="135" t="s">
        <v>191</v>
      </c>
      <c r="C494" s="50">
        <v>1850041.91</v>
      </c>
      <c r="D494" s="50">
        <v>1850041.91</v>
      </c>
      <c r="E494" s="50"/>
      <c r="F494" s="50"/>
      <c r="G494" s="50"/>
      <c r="H494" s="40"/>
      <c r="I494" s="40"/>
      <c r="J494" s="40"/>
      <c r="K494" s="40"/>
      <c r="L494" s="40"/>
      <c r="M494" s="40"/>
      <c r="N494" s="40"/>
      <c r="O494" s="40"/>
      <c r="P494" s="249"/>
      <c r="Q494" s="250"/>
    </row>
    <row r="495" spans="1:17" ht="12.75">
      <c r="A495" s="122"/>
      <c r="B495" s="65" t="s">
        <v>739</v>
      </c>
      <c r="C495" s="41">
        <f>SUM(C486:C494)</f>
        <v>19978630.73</v>
      </c>
      <c r="D495" s="41">
        <f>SUM(D486:D494)</f>
        <v>11725170.93</v>
      </c>
      <c r="E495" s="41"/>
      <c r="F495" s="41">
        <f>SUM(F486:F494)</f>
        <v>4200.700000000001</v>
      </c>
      <c r="G495" s="41">
        <f>SUM(G486:G494)</f>
        <v>8253459.800000001</v>
      </c>
      <c r="H495" s="40"/>
      <c r="I495" s="40"/>
      <c r="J495" s="40"/>
      <c r="K495" s="40"/>
      <c r="L495" s="40"/>
      <c r="M495" s="40"/>
      <c r="N495" s="40"/>
      <c r="O495" s="40"/>
      <c r="P495" s="249"/>
      <c r="Q495" s="250"/>
    </row>
    <row r="496" spans="1:17" ht="12.75">
      <c r="A496" s="289" t="s">
        <v>245</v>
      </c>
      <c r="B496" s="290"/>
      <c r="C496" s="290"/>
      <c r="D496" s="290"/>
      <c r="E496" s="290"/>
      <c r="F496" s="290"/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1"/>
    </row>
    <row r="497" spans="1:17" ht="25.5">
      <c r="A497" s="122">
        <v>69</v>
      </c>
      <c r="B497" s="135" t="s">
        <v>192</v>
      </c>
      <c r="C497" s="40">
        <v>230260</v>
      </c>
      <c r="D497" s="40">
        <v>230260</v>
      </c>
      <c r="E497" s="40"/>
      <c r="F497" s="40"/>
      <c r="G497" s="40"/>
      <c r="H497" s="134"/>
      <c r="I497" s="134"/>
      <c r="J497" s="134"/>
      <c r="K497" s="134"/>
      <c r="L497" s="134"/>
      <c r="M497" s="134"/>
      <c r="N497" s="134"/>
      <c r="O497" s="40"/>
      <c r="P497" s="249"/>
      <c r="Q497" s="250"/>
    </row>
    <row r="498" spans="1:17" ht="12.75">
      <c r="A498" s="122"/>
      <c r="B498" s="65" t="s">
        <v>739</v>
      </c>
      <c r="C498" s="41">
        <f>SUM(C497)</f>
        <v>230260</v>
      </c>
      <c r="D498" s="41">
        <f>SUM(D497)</f>
        <v>230260</v>
      </c>
      <c r="E498" s="41"/>
      <c r="F498" s="41"/>
      <c r="G498" s="41"/>
      <c r="H498" s="40"/>
      <c r="I498" s="40"/>
      <c r="J498" s="40"/>
      <c r="K498" s="40"/>
      <c r="L498" s="40"/>
      <c r="M498" s="40"/>
      <c r="N498" s="40"/>
      <c r="O498" s="40"/>
      <c r="P498" s="249"/>
      <c r="Q498" s="250"/>
    </row>
    <row r="499" spans="1:17" ht="12.75">
      <c r="A499" s="289" t="s">
        <v>763</v>
      </c>
      <c r="B499" s="290"/>
      <c r="C499" s="290"/>
      <c r="D499" s="290"/>
      <c r="E499" s="290"/>
      <c r="F499" s="290"/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1"/>
    </row>
    <row r="500" spans="1:17" ht="25.5">
      <c r="A500" s="122">
        <v>70</v>
      </c>
      <c r="B500" s="140" t="s">
        <v>141</v>
      </c>
      <c r="C500" s="86">
        <f>D500+E500+G500</f>
        <v>1188307.2</v>
      </c>
      <c r="D500" s="86"/>
      <c r="E500" s="86"/>
      <c r="F500" s="86">
        <v>472</v>
      </c>
      <c r="G500" s="86">
        <v>1188307.2</v>
      </c>
      <c r="H500" s="53"/>
      <c r="I500" s="53"/>
      <c r="J500" s="53"/>
      <c r="K500" s="53"/>
      <c r="L500" s="53"/>
      <c r="M500" s="53"/>
      <c r="N500" s="53"/>
      <c r="O500" s="53"/>
      <c r="P500" s="249"/>
      <c r="Q500" s="250"/>
    </row>
    <row r="501" spans="1:17" ht="25.5">
      <c r="A501" s="122">
        <v>71</v>
      </c>
      <c r="B501" s="140" t="s">
        <v>142</v>
      </c>
      <c r="C501" s="86">
        <f aca="true" t="shared" si="8" ref="C501:C509">D501+E501+G501</f>
        <v>1221036</v>
      </c>
      <c r="D501" s="86"/>
      <c r="E501" s="86"/>
      <c r="F501" s="86">
        <v>485</v>
      </c>
      <c r="G501" s="86">
        <v>1221036</v>
      </c>
      <c r="H501" s="53"/>
      <c r="I501" s="53"/>
      <c r="J501" s="53"/>
      <c r="K501" s="53"/>
      <c r="L501" s="53"/>
      <c r="M501" s="53"/>
      <c r="N501" s="53"/>
      <c r="O501" s="53"/>
      <c r="P501" s="249"/>
      <c r="Q501" s="250"/>
    </row>
    <row r="502" spans="1:17" ht="25.5">
      <c r="A502" s="122">
        <v>72</v>
      </c>
      <c r="B502" s="140" t="s">
        <v>143</v>
      </c>
      <c r="C502" s="86">
        <f t="shared" si="8"/>
        <v>1014592.8</v>
      </c>
      <c r="D502" s="86"/>
      <c r="E502" s="86"/>
      <c r="F502" s="86">
        <v>403</v>
      </c>
      <c r="G502" s="86">
        <v>1014592.8</v>
      </c>
      <c r="H502" s="53"/>
      <c r="I502" s="53"/>
      <c r="J502" s="53"/>
      <c r="K502" s="53"/>
      <c r="L502" s="53"/>
      <c r="M502" s="53"/>
      <c r="N502" s="53"/>
      <c r="O502" s="53"/>
      <c r="P502" s="249"/>
      <c r="Q502" s="250"/>
    </row>
    <row r="503" spans="1:17" ht="25.5">
      <c r="A503" s="122">
        <v>73</v>
      </c>
      <c r="B503" s="140" t="s">
        <v>140</v>
      </c>
      <c r="C503" s="86">
        <f t="shared" si="8"/>
        <v>74938.55</v>
      </c>
      <c r="D503" s="86">
        <v>74938.55</v>
      </c>
      <c r="E503" s="86"/>
      <c r="F503" s="86"/>
      <c r="G503" s="86"/>
      <c r="H503" s="53"/>
      <c r="I503" s="53"/>
      <c r="J503" s="53"/>
      <c r="K503" s="53"/>
      <c r="L503" s="53"/>
      <c r="M503" s="53"/>
      <c r="N503" s="53"/>
      <c r="O503" s="53"/>
      <c r="P503" s="249"/>
      <c r="Q503" s="250"/>
    </row>
    <row r="504" spans="1:17" ht="25.5">
      <c r="A504" s="122">
        <v>74</v>
      </c>
      <c r="B504" s="140" t="s">
        <v>1280</v>
      </c>
      <c r="C504" s="86">
        <f t="shared" si="8"/>
        <v>1423323.63</v>
      </c>
      <c r="D504" s="86">
        <v>189699.63</v>
      </c>
      <c r="E504" s="86"/>
      <c r="F504" s="86">
        <v>490</v>
      </c>
      <c r="G504" s="86">
        <v>1233624</v>
      </c>
      <c r="H504" s="53"/>
      <c r="I504" s="53"/>
      <c r="J504" s="53"/>
      <c r="K504" s="53"/>
      <c r="L504" s="53"/>
      <c r="M504" s="53"/>
      <c r="N504" s="53"/>
      <c r="O504" s="53"/>
      <c r="P504" s="249"/>
      <c r="Q504" s="250"/>
    </row>
    <row r="505" spans="1:17" ht="25.5">
      <c r="A505" s="122">
        <v>75</v>
      </c>
      <c r="B505" s="140" t="s">
        <v>1094</v>
      </c>
      <c r="C505" s="86">
        <f t="shared" si="8"/>
        <v>1120332</v>
      </c>
      <c r="D505" s="86"/>
      <c r="E505" s="86"/>
      <c r="F505" s="86">
        <v>445</v>
      </c>
      <c r="G505" s="86">
        <v>1120332</v>
      </c>
      <c r="H505" s="53"/>
      <c r="I505" s="53"/>
      <c r="J505" s="53"/>
      <c r="K505" s="53"/>
      <c r="L505" s="53"/>
      <c r="M505" s="53"/>
      <c r="N505" s="53"/>
      <c r="O505" s="53"/>
      <c r="P505" s="249"/>
      <c r="Q505" s="250"/>
    </row>
    <row r="506" spans="1:17" ht="25.5">
      <c r="A506" s="122">
        <v>76</v>
      </c>
      <c r="B506" s="140" t="s">
        <v>193</v>
      </c>
      <c r="C506" s="86">
        <f t="shared" si="8"/>
        <v>407508.22</v>
      </c>
      <c r="D506" s="86">
        <v>407508.22</v>
      </c>
      <c r="E506" s="86"/>
      <c r="F506" s="86"/>
      <c r="G506" s="86"/>
      <c r="H506" s="53"/>
      <c r="I506" s="53"/>
      <c r="J506" s="53"/>
      <c r="K506" s="53"/>
      <c r="L506" s="53"/>
      <c r="M506" s="53"/>
      <c r="N506" s="53"/>
      <c r="O506" s="53"/>
      <c r="P506" s="249"/>
      <c r="Q506" s="250"/>
    </row>
    <row r="507" spans="1:17" ht="25.5">
      <c r="A507" s="122">
        <v>77</v>
      </c>
      <c r="B507" s="140" t="s">
        <v>194</v>
      </c>
      <c r="C507" s="86">
        <f t="shared" si="8"/>
        <v>249415.98</v>
      </c>
      <c r="D507" s="86">
        <v>249415.98</v>
      </c>
      <c r="E507" s="86"/>
      <c r="F507" s="86"/>
      <c r="G507" s="86"/>
      <c r="H507" s="53"/>
      <c r="I507" s="53"/>
      <c r="J507" s="53"/>
      <c r="K507" s="53"/>
      <c r="L507" s="53"/>
      <c r="M507" s="53"/>
      <c r="N507" s="53"/>
      <c r="O507" s="53"/>
      <c r="P507" s="249"/>
      <c r="Q507" s="250"/>
    </row>
    <row r="508" spans="1:17" ht="25.5">
      <c r="A508" s="122">
        <v>78</v>
      </c>
      <c r="B508" s="140" t="s">
        <v>144</v>
      </c>
      <c r="C508" s="86">
        <f t="shared" si="8"/>
        <v>415403.1</v>
      </c>
      <c r="D508" s="86">
        <v>415403.1</v>
      </c>
      <c r="E508" s="86"/>
      <c r="F508" s="86"/>
      <c r="G508" s="86"/>
      <c r="H508" s="53"/>
      <c r="I508" s="53"/>
      <c r="J508" s="53"/>
      <c r="K508" s="53"/>
      <c r="L508" s="53"/>
      <c r="M508" s="53"/>
      <c r="N508" s="53"/>
      <c r="O508" s="53"/>
      <c r="P508" s="249"/>
      <c r="Q508" s="250"/>
    </row>
    <row r="509" spans="1:17" ht="25.5">
      <c r="A509" s="122">
        <v>79</v>
      </c>
      <c r="B509" s="140" t="s">
        <v>195</v>
      </c>
      <c r="C509" s="86">
        <f t="shared" si="8"/>
        <v>1970324.32</v>
      </c>
      <c r="D509" s="86">
        <v>258356.32</v>
      </c>
      <c r="E509" s="86"/>
      <c r="F509" s="86">
        <v>680</v>
      </c>
      <c r="G509" s="86">
        <v>1711968</v>
      </c>
      <c r="H509" s="53"/>
      <c r="I509" s="53"/>
      <c r="J509" s="53"/>
      <c r="K509" s="53"/>
      <c r="L509" s="53"/>
      <c r="M509" s="53"/>
      <c r="N509" s="53"/>
      <c r="O509" s="53"/>
      <c r="P509" s="249"/>
      <c r="Q509" s="250"/>
    </row>
    <row r="510" spans="1:17" ht="12.75">
      <c r="A510" s="123"/>
      <c r="B510" s="65" t="s">
        <v>739</v>
      </c>
      <c r="C510" s="41">
        <f>SUM(C500:C509)</f>
        <v>9085181.799999999</v>
      </c>
      <c r="D510" s="41">
        <f>SUM(D500:D509)</f>
        <v>1595321.8</v>
      </c>
      <c r="E510" s="41"/>
      <c r="F510" s="41">
        <f>SUM(F500:F509)</f>
        <v>2975</v>
      </c>
      <c r="G510" s="41">
        <f>SUM(G500:G509)</f>
        <v>7489860</v>
      </c>
      <c r="H510" s="53"/>
      <c r="I510" s="53"/>
      <c r="J510" s="53"/>
      <c r="K510" s="53"/>
      <c r="L510" s="53"/>
      <c r="M510" s="53"/>
      <c r="N510" s="53"/>
      <c r="O510" s="53"/>
      <c r="P510" s="249"/>
      <c r="Q510" s="250"/>
    </row>
    <row r="511" spans="1:17" ht="12.75">
      <c r="A511" s="289" t="s">
        <v>1327</v>
      </c>
      <c r="B511" s="290"/>
      <c r="C511" s="290"/>
      <c r="D511" s="290"/>
      <c r="E511" s="290"/>
      <c r="F511" s="290"/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1"/>
    </row>
    <row r="512" spans="1:17" ht="25.5">
      <c r="A512" s="122">
        <v>80</v>
      </c>
      <c r="B512" s="134" t="s">
        <v>16</v>
      </c>
      <c r="C512" s="50">
        <v>2099678</v>
      </c>
      <c r="D512" s="50"/>
      <c r="E512" s="50"/>
      <c r="F512" s="50">
        <v>834</v>
      </c>
      <c r="G512" s="50">
        <v>2099678</v>
      </c>
      <c r="H512" s="50"/>
      <c r="I512" s="50"/>
      <c r="J512" s="50"/>
      <c r="K512" s="50"/>
      <c r="L512" s="50"/>
      <c r="M512" s="50"/>
      <c r="N512" s="40"/>
      <c r="O512" s="40"/>
      <c r="P512" s="249"/>
      <c r="Q512" s="250"/>
    </row>
    <row r="513" spans="1:17" ht="12.75">
      <c r="A513" s="123"/>
      <c r="B513" s="65" t="s">
        <v>739</v>
      </c>
      <c r="C513" s="41">
        <f>SUM(C512:C512)</f>
        <v>2099678</v>
      </c>
      <c r="D513" s="41"/>
      <c r="E513" s="41"/>
      <c r="F513" s="41">
        <f>SUM(F512:F512)</f>
        <v>834</v>
      </c>
      <c r="G513" s="41">
        <f>SUM(G512:G512)</f>
        <v>2099678</v>
      </c>
      <c r="H513" s="41"/>
      <c r="I513" s="41"/>
      <c r="J513" s="41"/>
      <c r="K513" s="41"/>
      <c r="L513" s="41"/>
      <c r="M513" s="41"/>
      <c r="N513" s="81"/>
      <c r="O513" s="40"/>
      <c r="P513" s="249"/>
      <c r="Q513" s="250"/>
    </row>
    <row r="514" spans="1:17" ht="12.75">
      <c r="A514" s="289" t="s">
        <v>761</v>
      </c>
      <c r="B514" s="290"/>
      <c r="C514" s="290"/>
      <c r="D514" s="290"/>
      <c r="E514" s="290"/>
      <c r="F514" s="290"/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1"/>
    </row>
    <row r="515" spans="1:17" ht="25.5">
      <c r="A515" s="141">
        <v>81</v>
      </c>
      <c r="B515" s="59" t="s">
        <v>269</v>
      </c>
      <c r="C515" s="50">
        <v>1786363</v>
      </c>
      <c r="D515" s="40"/>
      <c r="E515" s="40"/>
      <c r="F515" s="40">
        <v>1166</v>
      </c>
      <c r="G515" s="50">
        <v>1786363</v>
      </c>
      <c r="H515" s="40"/>
      <c r="I515" s="40"/>
      <c r="J515" s="40"/>
      <c r="K515" s="40"/>
      <c r="L515" s="40"/>
      <c r="M515" s="40"/>
      <c r="N515" s="40"/>
      <c r="O515" s="40"/>
      <c r="P515" s="249"/>
      <c r="Q515" s="250"/>
    </row>
    <row r="516" spans="1:17" ht="12.75">
      <c r="A516" s="123"/>
      <c r="B516" s="65" t="s">
        <v>739</v>
      </c>
      <c r="C516" s="41">
        <f>SUM(C515)</f>
        <v>1786363</v>
      </c>
      <c r="D516" s="41"/>
      <c r="E516" s="41"/>
      <c r="F516" s="41">
        <f>SUM(F515)</f>
        <v>1166</v>
      </c>
      <c r="G516" s="41">
        <f>SUM(G515)</f>
        <v>1786363</v>
      </c>
      <c r="H516" s="40"/>
      <c r="I516" s="40"/>
      <c r="J516" s="40"/>
      <c r="K516" s="40"/>
      <c r="L516" s="40"/>
      <c r="M516" s="40"/>
      <c r="N516" s="40"/>
      <c r="O516" s="40"/>
      <c r="P516" s="249"/>
      <c r="Q516" s="250"/>
    </row>
    <row r="517" spans="1:17" ht="12.75">
      <c r="A517" s="289" t="s">
        <v>766</v>
      </c>
      <c r="B517" s="290"/>
      <c r="C517" s="290"/>
      <c r="D517" s="290"/>
      <c r="E517" s="290"/>
      <c r="F517" s="290"/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1"/>
    </row>
    <row r="518" spans="1:17" ht="25.5">
      <c r="A518" s="141">
        <v>82</v>
      </c>
      <c r="B518" s="59" t="s">
        <v>196</v>
      </c>
      <c r="C518" s="43">
        <v>5480234.05</v>
      </c>
      <c r="D518" s="43">
        <v>5480234.05</v>
      </c>
      <c r="E518" s="50"/>
      <c r="F518" s="50"/>
      <c r="G518" s="50"/>
      <c r="H518" s="40"/>
      <c r="I518" s="40"/>
      <c r="J518" s="40"/>
      <c r="K518" s="40"/>
      <c r="L518" s="40"/>
      <c r="M518" s="40"/>
      <c r="N518" s="40"/>
      <c r="O518" s="40"/>
      <c r="P518" s="249"/>
      <c r="Q518" s="250"/>
    </row>
    <row r="519" spans="1:17" ht="25.5">
      <c r="A519" s="141">
        <v>83</v>
      </c>
      <c r="B519" s="59" t="s">
        <v>197</v>
      </c>
      <c r="C519" s="43">
        <v>1944846</v>
      </c>
      <c r="D519" s="43"/>
      <c r="E519" s="50"/>
      <c r="F519" s="50">
        <v>1236</v>
      </c>
      <c r="G519" s="50">
        <v>1944846</v>
      </c>
      <c r="H519" s="40"/>
      <c r="I519" s="40"/>
      <c r="J519" s="40"/>
      <c r="K519" s="40"/>
      <c r="L519" s="40"/>
      <c r="M519" s="40"/>
      <c r="N519" s="40"/>
      <c r="O519" s="40"/>
      <c r="P519" s="249"/>
      <c r="Q519" s="250"/>
    </row>
    <row r="520" spans="1:17" ht="25.5">
      <c r="A520" s="141">
        <v>84</v>
      </c>
      <c r="B520" s="59" t="s">
        <v>1388</v>
      </c>
      <c r="C520" s="43">
        <v>10710783.91</v>
      </c>
      <c r="D520" s="43">
        <v>10710783.91</v>
      </c>
      <c r="E520" s="50"/>
      <c r="F520" s="50"/>
      <c r="G520" s="50"/>
      <c r="H520" s="40"/>
      <c r="I520" s="40"/>
      <c r="J520" s="40"/>
      <c r="K520" s="40"/>
      <c r="L520" s="40"/>
      <c r="M520" s="40"/>
      <c r="N520" s="40"/>
      <c r="O520" s="40"/>
      <c r="P520" s="249"/>
      <c r="Q520" s="250"/>
    </row>
    <row r="521" spans="1:17" ht="25.5">
      <c r="A521" s="141">
        <v>85</v>
      </c>
      <c r="B521" s="59" t="s">
        <v>1095</v>
      </c>
      <c r="C521" s="43">
        <v>5105743.16</v>
      </c>
      <c r="D521" s="43">
        <v>5105743.16</v>
      </c>
      <c r="E521" s="50"/>
      <c r="F521" s="50"/>
      <c r="G521" s="50"/>
      <c r="H521" s="40"/>
      <c r="I521" s="40"/>
      <c r="J521" s="40"/>
      <c r="K521" s="40"/>
      <c r="L521" s="40"/>
      <c r="M521" s="40"/>
      <c r="N521" s="40"/>
      <c r="O521" s="40"/>
      <c r="P521" s="249"/>
      <c r="Q521" s="250"/>
    </row>
    <row r="522" spans="1:17" ht="12.75">
      <c r="A522" s="142"/>
      <c r="B522" s="65" t="s">
        <v>703</v>
      </c>
      <c r="C522" s="45">
        <f>SUM(C518:C521)</f>
        <v>23241607.12</v>
      </c>
      <c r="D522" s="45">
        <f>SUM(D518:D521)</f>
        <v>21296761.12</v>
      </c>
      <c r="E522" s="45"/>
      <c r="F522" s="45">
        <f>SUM(F518:F521)</f>
        <v>1236</v>
      </c>
      <c r="G522" s="45">
        <f>SUM(G518:G521)</f>
        <v>1944846</v>
      </c>
      <c r="H522" s="40"/>
      <c r="I522" s="40"/>
      <c r="J522" s="40"/>
      <c r="K522" s="40"/>
      <c r="L522" s="40"/>
      <c r="M522" s="40"/>
      <c r="N522" s="40"/>
      <c r="O522" s="40"/>
      <c r="P522" s="249"/>
      <c r="Q522" s="250"/>
    </row>
    <row r="523" spans="1:17" ht="12.75">
      <c r="A523" s="289" t="s">
        <v>767</v>
      </c>
      <c r="B523" s="290"/>
      <c r="C523" s="290"/>
      <c r="D523" s="290"/>
      <c r="E523" s="290"/>
      <c r="F523" s="290"/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1"/>
    </row>
    <row r="524" spans="1:17" ht="25.5">
      <c r="A524" s="143" t="s">
        <v>1062</v>
      </c>
      <c r="B524" s="59" t="s">
        <v>198</v>
      </c>
      <c r="C524" s="43">
        <v>2980838.4</v>
      </c>
      <c r="D524" s="43"/>
      <c r="E524" s="43"/>
      <c r="F524" s="43">
        <v>1184</v>
      </c>
      <c r="G524" s="43">
        <v>2980838.4</v>
      </c>
      <c r="H524" s="43"/>
      <c r="I524" s="43"/>
      <c r="J524" s="43"/>
      <c r="K524" s="43"/>
      <c r="L524" s="50"/>
      <c r="M524" s="50"/>
      <c r="N524" s="40"/>
      <c r="O524" s="40"/>
      <c r="P524" s="249"/>
      <c r="Q524" s="250"/>
    </row>
    <row r="525" spans="1:17" ht="25.5">
      <c r="A525" s="143" t="s">
        <v>1063</v>
      </c>
      <c r="B525" s="59" t="s">
        <v>199</v>
      </c>
      <c r="C525" s="43">
        <v>2912863.2</v>
      </c>
      <c r="D525" s="43"/>
      <c r="E525" s="43"/>
      <c r="F525" s="43">
        <v>1157</v>
      </c>
      <c r="G525" s="43">
        <v>2912863.2</v>
      </c>
      <c r="H525" s="43"/>
      <c r="I525" s="43"/>
      <c r="J525" s="43"/>
      <c r="K525" s="43"/>
      <c r="L525" s="50"/>
      <c r="M525" s="50"/>
      <c r="N525" s="40"/>
      <c r="O525" s="40"/>
      <c r="P525" s="249"/>
      <c r="Q525" s="250"/>
    </row>
    <row r="526" spans="1:17" ht="25.5">
      <c r="A526" s="143" t="s">
        <v>1160</v>
      </c>
      <c r="B526" s="59" t="s">
        <v>200</v>
      </c>
      <c r="C526" s="43">
        <v>5913842.4</v>
      </c>
      <c r="D526" s="43"/>
      <c r="E526" s="43"/>
      <c r="F526" s="43">
        <v>2349</v>
      </c>
      <c r="G526" s="43">
        <v>5913842.4</v>
      </c>
      <c r="H526" s="43"/>
      <c r="I526" s="43"/>
      <c r="J526" s="43"/>
      <c r="K526" s="43"/>
      <c r="L526" s="50"/>
      <c r="M526" s="50"/>
      <c r="N526" s="40"/>
      <c r="O526" s="40"/>
      <c r="P526" s="249"/>
      <c r="Q526" s="250"/>
    </row>
    <row r="527" spans="1:17" ht="25.5">
      <c r="A527" s="143" t="s">
        <v>1161</v>
      </c>
      <c r="B527" s="59" t="s">
        <v>201</v>
      </c>
      <c r="C527" s="43">
        <v>1510560</v>
      </c>
      <c r="D527" s="43"/>
      <c r="E527" s="43"/>
      <c r="F527" s="43">
        <v>600</v>
      </c>
      <c r="G527" s="43">
        <v>1510560</v>
      </c>
      <c r="H527" s="43"/>
      <c r="I527" s="43"/>
      <c r="J527" s="43"/>
      <c r="K527" s="43"/>
      <c r="L527" s="50"/>
      <c r="M527" s="50"/>
      <c r="N527" s="40"/>
      <c r="O527" s="40"/>
      <c r="P527" s="249"/>
      <c r="Q527" s="250"/>
    </row>
    <row r="528" spans="1:17" s="63" customFormat="1" ht="25.5">
      <c r="A528" s="143" t="s">
        <v>1162</v>
      </c>
      <c r="B528" s="59" t="s">
        <v>202</v>
      </c>
      <c r="C528" s="43">
        <v>755280</v>
      </c>
      <c r="D528" s="43"/>
      <c r="E528" s="43"/>
      <c r="F528" s="43">
        <v>300</v>
      </c>
      <c r="G528" s="43">
        <v>755280</v>
      </c>
      <c r="H528" s="43"/>
      <c r="I528" s="43"/>
      <c r="J528" s="43"/>
      <c r="K528" s="43"/>
      <c r="L528" s="50"/>
      <c r="M528" s="50"/>
      <c r="N528" s="40"/>
      <c r="O528" s="40"/>
      <c r="P528" s="249"/>
      <c r="Q528" s="250"/>
    </row>
    <row r="529" spans="1:17" ht="25.5">
      <c r="A529" s="143" t="s">
        <v>1163</v>
      </c>
      <c r="B529" s="59" t="s">
        <v>203</v>
      </c>
      <c r="C529" s="43">
        <v>614294.4</v>
      </c>
      <c r="D529" s="43"/>
      <c r="E529" s="43"/>
      <c r="F529" s="43">
        <v>244</v>
      </c>
      <c r="G529" s="43">
        <v>614294.4</v>
      </c>
      <c r="H529" s="43"/>
      <c r="I529" s="43"/>
      <c r="J529" s="43"/>
      <c r="K529" s="43"/>
      <c r="L529" s="50"/>
      <c r="M529" s="50"/>
      <c r="N529" s="40"/>
      <c r="O529" s="40"/>
      <c r="P529" s="249"/>
      <c r="Q529" s="250"/>
    </row>
    <row r="530" spans="1:17" ht="25.5">
      <c r="A530" s="143" t="s">
        <v>1164</v>
      </c>
      <c r="B530" s="59" t="s">
        <v>204</v>
      </c>
      <c r="C530" s="43">
        <v>2955662.4</v>
      </c>
      <c r="D530" s="43"/>
      <c r="E530" s="43"/>
      <c r="F530" s="43">
        <v>1174</v>
      </c>
      <c r="G530" s="43">
        <v>2955662.4</v>
      </c>
      <c r="H530" s="43"/>
      <c r="I530" s="43"/>
      <c r="J530" s="43"/>
      <c r="K530" s="43"/>
      <c r="L530" s="50"/>
      <c r="M530" s="50"/>
      <c r="N530" s="40"/>
      <c r="O530" s="40"/>
      <c r="P530" s="249"/>
      <c r="Q530" s="250"/>
    </row>
    <row r="531" spans="1:17" ht="25.5">
      <c r="A531" s="143" t="s">
        <v>1165</v>
      </c>
      <c r="B531" s="59" t="s">
        <v>205</v>
      </c>
      <c r="C531" s="43">
        <v>2578022.4</v>
      </c>
      <c r="D531" s="43"/>
      <c r="E531" s="43"/>
      <c r="F531" s="43">
        <v>1024</v>
      </c>
      <c r="G531" s="43">
        <v>2578022.4</v>
      </c>
      <c r="H531" s="43"/>
      <c r="I531" s="43"/>
      <c r="J531" s="43"/>
      <c r="K531" s="43"/>
      <c r="L531" s="50"/>
      <c r="M531" s="50"/>
      <c r="N531" s="40"/>
      <c r="O531" s="40"/>
      <c r="P531" s="249"/>
      <c r="Q531" s="250"/>
    </row>
    <row r="532" spans="1:17" ht="25.5">
      <c r="A532" s="143" t="s">
        <v>1166</v>
      </c>
      <c r="B532" s="59" t="s">
        <v>206</v>
      </c>
      <c r="C532" s="43">
        <v>614294.4</v>
      </c>
      <c r="D532" s="43"/>
      <c r="E532" s="43"/>
      <c r="F532" s="43">
        <v>244</v>
      </c>
      <c r="G532" s="43">
        <v>614294.4</v>
      </c>
      <c r="H532" s="43"/>
      <c r="I532" s="43"/>
      <c r="J532" s="43"/>
      <c r="K532" s="43"/>
      <c r="L532" s="50"/>
      <c r="M532" s="50"/>
      <c r="N532" s="40"/>
      <c r="O532" s="40"/>
      <c r="P532" s="249"/>
      <c r="Q532" s="250"/>
    </row>
    <row r="533" spans="1:17" ht="25.5">
      <c r="A533" s="143" t="s">
        <v>1167</v>
      </c>
      <c r="B533" s="59" t="s">
        <v>207</v>
      </c>
      <c r="C533" s="43">
        <v>614294.4</v>
      </c>
      <c r="D533" s="43"/>
      <c r="E533" s="43"/>
      <c r="F533" s="43">
        <v>244</v>
      </c>
      <c r="G533" s="43">
        <v>614294.4</v>
      </c>
      <c r="H533" s="43"/>
      <c r="I533" s="43"/>
      <c r="J533" s="43"/>
      <c r="K533" s="43"/>
      <c r="L533" s="50"/>
      <c r="M533" s="50"/>
      <c r="N533" s="40"/>
      <c r="O533" s="40"/>
      <c r="P533" s="249"/>
      <c r="Q533" s="250"/>
    </row>
    <row r="534" spans="1:17" ht="25.5">
      <c r="A534" s="143" t="s">
        <v>1168</v>
      </c>
      <c r="B534" s="59" t="s">
        <v>208</v>
      </c>
      <c r="C534" s="43">
        <v>639470.4</v>
      </c>
      <c r="D534" s="43"/>
      <c r="E534" s="43"/>
      <c r="F534" s="43">
        <v>254</v>
      </c>
      <c r="G534" s="43">
        <v>639470.4</v>
      </c>
      <c r="H534" s="43"/>
      <c r="I534" s="43"/>
      <c r="J534" s="43"/>
      <c r="K534" s="43"/>
      <c r="L534" s="50"/>
      <c r="M534" s="50"/>
      <c r="N534" s="40"/>
      <c r="O534" s="40"/>
      <c r="P534" s="249"/>
      <c r="Q534" s="250"/>
    </row>
    <row r="535" spans="1:17" ht="25.5">
      <c r="A535" s="143" t="s">
        <v>1516</v>
      </c>
      <c r="B535" s="59" t="s">
        <v>209</v>
      </c>
      <c r="C535" s="43">
        <v>639470.4</v>
      </c>
      <c r="D535" s="43"/>
      <c r="E535" s="43"/>
      <c r="F535" s="43">
        <v>254</v>
      </c>
      <c r="G535" s="43">
        <v>639470.4</v>
      </c>
      <c r="H535" s="43"/>
      <c r="I535" s="43"/>
      <c r="J535" s="43"/>
      <c r="K535" s="43"/>
      <c r="L535" s="50"/>
      <c r="M535" s="50"/>
      <c r="N535" s="40"/>
      <c r="O535" s="40"/>
      <c r="P535" s="249"/>
      <c r="Q535" s="250"/>
    </row>
    <row r="536" spans="1:17" ht="25.5">
      <c r="A536" s="143" t="s">
        <v>1513</v>
      </c>
      <c r="B536" s="59" t="s">
        <v>210</v>
      </c>
      <c r="C536" s="43">
        <v>614294.4</v>
      </c>
      <c r="D536" s="43"/>
      <c r="E536" s="43"/>
      <c r="F536" s="43">
        <v>244</v>
      </c>
      <c r="G536" s="43">
        <v>614294.4</v>
      </c>
      <c r="H536" s="43"/>
      <c r="I536" s="43"/>
      <c r="J536" s="43"/>
      <c r="K536" s="43"/>
      <c r="L536" s="50"/>
      <c r="M536" s="50"/>
      <c r="N536" s="40"/>
      <c r="O536" s="40"/>
      <c r="P536" s="249"/>
      <c r="Q536" s="250"/>
    </row>
    <row r="537" spans="1:17" ht="25.5">
      <c r="A537" s="143" t="s">
        <v>1514</v>
      </c>
      <c r="B537" s="59" t="s">
        <v>211</v>
      </c>
      <c r="C537" s="43">
        <v>614294.4</v>
      </c>
      <c r="D537" s="43"/>
      <c r="E537" s="43"/>
      <c r="F537" s="43">
        <v>244</v>
      </c>
      <c r="G537" s="43">
        <v>614294.4</v>
      </c>
      <c r="H537" s="43"/>
      <c r="I537" s="43"/>
      <c r="J537" s="43"/>
      <c r="K537" s="43"/>
      <c r="L537" s="50"/>
      <c r="M537" s="50"/>
      <c r="N537" s="40"/>
      <c r="O537" s="40"/>
      <c r="P537" s="249"/>
      <c r="Q537" s="250"/>
    </row>
    <row r="538" spans="1:17" ht="25.5">
      <c r="A538" s="143" t="s">
        <v>1515</v>
      </c>
      <c r="B538" s="144" t="s">
        <v>1296</v>
      </c>
      <c r="C538" s="43">
        <v>2361508.8</v>
      </c>
      <c r="D538" s="43"/>
      <c r="E538" s="43"/>
      <c r="F538" s="43">
        <v>938</v>
      </c>
      <c r="G538" s="43">
        <v>2361508.8</v>
      </c>
      <c r="H538" s="43"/>
      <c r="I538" s="43"/>
      <c r="J538" s="43"/>
      <c r="K538" s="43"/>
      <c r="L538" s="50"/>
      <c r="M538" s="50"/>
      <c r="N538" s="40"/>
      <c r="O538" s="40"/>
      <c r="P538" s="249"/>
      <c r="Q538" s="250"/>
    </row>
    <row r="539" spans="1:17" ht="25.5">
      <c r="A539" s="143" t="s">
        <v>1503</v>
      </c>
      <c r="B539" s="144" t="s">
        <v>1297</v>
      </c>
      <c r="C539" s="43">
        <v>956688</v>
      </c>
      <c r="D539" s="43"/>
      <c r="E539" s="43"/>
      <c r="F539" s="43">
        <v>380</v>
      </c>
      <c r="G539" s="43">
        <v>956688</v>
      </c>
      <c r="H539" s="43"/>
      <c r="I539" s="43"/>
      <c r="J539" s="43"/>
      <c r="K539" s="43"/>
      <c r="L539" s="50"/>
      <c r="M539" s="50"/>
      <c r="N539" s="40"/>
      <c r="O539" s="40"/>
      <c r="P539" s="249"/>
      <c r="Q539" s="250"/>
    </row>
    <row r="540" spans="1:17" ht="25.5">
      <c r="A540" s="143" t="s">
        <v>1504</v>
      </c>
      <c r="B540" s="144" t="s">
        <v>1234</v>
      </c>
      <c r="C540" s="43">
        <v>2416896</v>
      </c>
      <c r="D540" s="43"/>
      <c r="E540" s="43"/>
      <c r="F540" s="43">
        <v>960</v>
      </c>
      <c r="G540" s="43">
        <v>2416896</v>
      </c>
      <c r="H540" s="43"/>
      <c r="I540" s="43"/>
      <c r="J540" s="43"/>
      <c r="K540" s="43"/>
      <c r="L540" s="50"/>
      <c r="M540" s="50"/>
      <c r="N540" s="40"/>
      <c r="O540" s="40"/>
      <c r="P540" s="249"/>
      <c r="Q540" s="250"/>
    </row>
    <row r="541" spans="1:17" ht="25.5">
      <c r="A541" s="143" t="s">
        <v>1505</v>
      </c>
      <c r="B541" s="59" t="s">
        <v>212</v>
      </c>
      <c r="C541" s="43">
        <v>1515595.2</v>
      </c>
      <c r="D541" s="43"/>
      <c r="E541" s="43"/>
      <c r="F541" s="43">
        <v>602</v>
      </c>
      <c r="G541" s="43">
        <v>1515595.2</v>
      </c>
      <c r="H541" s="43"/>
      <c r="I541" s="43"/>
      <c r="J541" s="43"/>
      <c r="K541" s="43"/>
      <c r="L541" s="50"/>
      <c r="M541" s="50"/>
      <c r="N541" s="40"/>
      <c r="O541" s="40"/>
      <c r="P541" s="249"/>
      <c r="Q541" s="250"/>
    </row>
    <row r="542" spans="1:17" ht="12.75">
      <c r="A542" s="143" t="s">
        <v>1506</v>
      </c>
      <c r="B542" s="144" t="s">
        <v>1298</v>
      </c>
      <c r="C542" s="43">
        <v>1042286.4</v>
      </c>
      <c r="D542" s="43"/>
      <c r="E542" s="43"/>
      <c r="F542" s="43">
        <v>414</v>
      </c>
      <c r="G542" s="43">
        <v>1042286.4</v>
      </c>
      <c r="H542" s="43"/>
      <c r="I542" s="43"/>
      <c r="J542" s="43"/>
      <c r="K542" s="43"/>
      <c r="L542" s="50"/>
      <c r="M542" s="50"/>
      <c r="N542" s="40"/>
      <c r="O542" s="40"/>
      <c r="P542" s="249"/>
      <c r="Q542" s="250"/>
    </row>
    <row r="543" spans="1:17" ht="25.5">
      <c r="A543" s="143" t="s">
        <v>621</v>
      </c>
      <c r="B543" s="144" t="s">
        <v>1299</v>
      </c>
      <c r="C543" s="43">
        <v>604224</v>
      </c>
      <c r="D543" s="43"/>
      <c r="E543" s="43"/>
      <c r="F543" s="43">
        <v>240</v>
      </c>
      <c r="G543" s="43">
        <v>604224</v>
      </c>
      <c r="H543" s="43"/>
      <c r="I543" s="43"/>
      <c r="J543" s="43"/>
      <c r="K543" s="43"/>
      <c r="L543" s="50"/>
      <c r="M543" s="50"/>
      <c r="N543" s="40"/>
      <c r="O543" s="40"/>
      <c r="P543" s="249"/>
      <c r="Q543" s="250"/>
    </row>
    <row r="544" spans="1:17" ht="25.5">
      <c r="A544" s="143" t="s">
        <v>622</v>
      </c>
      <c r="B544" s="144" t="s">
        <v>1300</v>
      </c>
      <c r="C544" s="43">
        <v>2321227.2</v>
      </c>
      <c r="D544" s="43"/>
      <c r="E544" s="43"/>
      <c r="F544" s="43">
        <v>922</v>
      </c>
      <c r="G544" s="43">
        <v>2321227.2</v>
      </c>
      <c r="H544" s="43"/>
      <c r="I544" s="43"/>
      <c r="J544" s="43"/>
      <c r="K544" s="43"/>
      <c r="L544" s="50"/>
      <c r="M544" s="50"/>
      <c r="N544" s="40"/>
      <c r="O544" s="40"/>
      <c r="P544" s="249"/>
      <c r="Q544" s="250"/>
    </row>
    <row r="545" spans="1:17" ht="12.75">
      <c r="A545" s="143" t="s">
        <v>623</v>
      </c>
      <c r="B545" s="144" t="s">
        <v>1301</v>
      </c>
      <c r="C545" s="43">
        <v>1560912</v>
      </c>
      <c r="D545" s="43"/>
      <c r="E545" s="43"/>
      <c r="F545" s="43">
        <v>620</v>
      </c>
      <c r="G545" s="43">
        <v>1560912</v>
      </c>
      <c r="H545" s="43"/>
      <c r="I545" s="43"/>
      <c r="J545" s="43"/>
      <c r="K545" s="43"/>
      <c r="L545" s="50"/>
      <c r="M545" s="50"/>
      <c r="N545" s="40"/>
      <c r="O545" s="40"/>
      <c r="P545" s="249"/>
      <c r="Q545" s="250"/>
    </row>
    <row r="546" spans="1:17" ht="12.75">
      <c r="A546" s="143" t="s">
        <v>624</v>
      </c>
      <c r="B546" s="144" t="s">
        <v>1302</v>
      </c>
      <c r="C546" s="43">
        <v>1450137.6</v>
      </c>
      <c r="D546" s="43"/>
      <c r="E546" s="43"/>
      <c r="F546" s="43">
        <v>576</v>
      </c>
      <c r="G546" s="43">
        <v>1450137.6</v>
      </c>
      <c r="H546" s="43"/>
      <c r="I546" s="43"/>
      <c r="J546" s="43"/>
      <c r="K546" s="43"/>
      <c r="L546" s="50"/>
      <c r="M546" s="50"/>
      <c r="N546" s="40"/>
      <c r="O546" s="40"/>
      <c r="P546" s="249"/>
      <c r="Q546" s="250"/>
    </row>
    <row r="547" spans="1:17" ht="12.75">
      <c r="A547" s="143" t="s">
        <v>625</v>
      </c>
      <c r="B547" s="144" t="s">
        <v>1303</v>
      </c>
      <c r="C547" s="43">
        <v>1515595.2</v>
      </c>
      <c r="D547" s="43"/>
      <c r="E547" s="43"/>
      <c r="F547" s="43">
        <v>602</v>
      </c>
      <c r="G547" s="43">
        <v>1515595.2</v>
      </c>
      <c r="H547" s="43"/>
      <c r="I547" s="43"/>
      <c r="J547" s="43"/>
      <c r="K547" s="43"/>
      <c r="L547" s="50"/>
      <c r="M547" s="50"/>
      <c r="N547" s="40"/>
      <c r="O547" s="40"/>
      <c r="P547" s="249"/>
      <c r="Q547" s="250"/>
    </row>
    <row r="548" spans="1:17" ht="12.75">
      <c r="A548" s="143" t="s">
        <v>626</v>
      </c>
      <c r="B548" s="144" t="s">
        <v>1295</v>
      </c>
      <c r="C548" s="43">
        <v>629400</v>
      </c>
      <c r="D548" s="43"/>
      <c r="E548" s="43"/>
      <c r="F548" s="43">
        <v>250</v>
      </c>
      <c r="G548" s="43">
        <v>629400</v>
      </c>
      <c r="H548" s="43"/>
      <c r="I548" s="43"/>
      <c r="J548" s="43"/>
      <c r="K548" s="43"/>
      <c r="L548" s="50"/>
      <c r="M548" s="50"/>
      <c r="N548" s="40"/>
      <c r="O548" s="40"/>
      <c r="P548" s="249"/>
      <c r="Q548" s="250"/>
    </row>
    <row r="549" spans="1:17" ht="12.75">
      <c r="A549" s="123"/>
      <c r="B549" s="65" t="s">
        <v>703</v>
      </c>
      <c r="C549" s="45">
        <f>SUM(C524:C548)</f>
        <v>40331951.99999999</v>
      </c>
      <c r="D549" s="45"/>
      <c r="E549" s="45"/>
      <c r="F549" s="45">
        <f>SUM(F524:F548)</f>
        <v>16020</v>
      </c>
      <c r="G549" s="45">
        <f>SUM(G524:G548)</f>
        <v>40331951.99999999</v>
      </c>
      <c r="H549" s="45"/>
      <c r="I549" s="45"/>
      <c r="J549" s="45"/>
      <c r="K549" s="45"/>
      <c r="L549" s="45"/>
      <c r="M549" s="45"/>
      <c r="N549" s="40"/>
      <c r="O549" s="40"/>
      <c r="P549" s="249"/>
      <c r="Q549" s="250"/>
    </row>
    <row r="550" spans="1:17" ht="12.75">
      <c r="A550" s="289" t="s">
        <v>770</v>
      </c>
      <c r="B550" s="290"/>
      <c r="C550" s="290"/>
      <c r="D550" s="290"/>
      <c r="E550" s="290"/>
      <c r="F550" s="290"/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1"/>
    </row>
    <row r="551" spans="1:17" ht="25.5">
      <c r="A551" s="141">
        <v>111</v>
      </c>
      <c r="B551" s="59" t="s">
        <v>213</v>
      </c>
      <c r="C551" s="43">
        <v>6393533.72</v>
      </c>
      <c r="D551" s="43">
        <v>5764763.12</v>
      </c>
      <c r="E551" s="50"/>
      <c r="F551" s="50">
        <v>399.6</v>
      </c>
      <c r="G551" s="50">
        <v>628770.6000000001</v>
      </c>
      <c r="H551" s="40"/>
      <c r="I551" s="40"/>
      <c r="J551" s="50"/>
      <c r="K551" s="40"/>
      <c r="L551" s="40"/>
      <c r="M551" s="40"/>
      <c r="N551" s="40"/>
      <c r="O551" s="40"/>
      <c r="P551" s="249"/>
      <c r="Q551" s="250"/>
    </row>
    <row r="552" spans="1:17" ht="25.5">
      <c r="A552" s="141">
        <v>112</v>
      </c>
      <c r="B552" s="59" t="s">
        <v>214</v>
      </c>
      <c r="C552" s="43">
        <v>9118857.57</v>
      </c>
      <c r="D552" s="43">
        <v>9118857.57</v>
      </c>
      <c r="E552" s="50"/>
      <c r="F552" s="50"/>
      <c r="G552" s="50"/>
      <c r="H552" s="40"/>
      <c r="I552" s="40"/>
      <c r="J552" s="50"/>
      <c r="K552" s="40"/>
      <c r="L552" s="40"/>
      <c r="M552" s="40"/>
      <c r="N552" s="40"/>
      <c r="O552" s="40"/>
      <c r="P552" s="249"/>
      <c r="Q552" s="250"/>
    </row>
    <row r="553" spans="1:17" ht="25.5">
      <c r="A553" s="141">
        <v>113</v>
      </c>
      <c r="B553" s="59" t="s">
        <v>215</v>
      </c>
      <c r="C553" s="43">
        <v>10324094.48</v>
      </c>
      <c r="D553" s="43">
        <v>8822660.78</v>
      </c>
      <c r="E553" s="50"/>
      <c r="F553" s="50">
        <v>954.2</v>
      </c>
      <c r="G553" s="50">
        <v>1501433.7000000002</v>
      </c>
      <c r="H553" s="40"/>
      <c r="I553" s="40"/>
      <c r="J553" s="50"/>
      <c r="K553" s="40"/>
      <c r="L553" s="40"/>
      <c r="M553" s="40"/>
      <c r="N553" s="40"/>
      <c r="O553" s="40"/>
      <c r="P553" s="249"/>
      <c r="Q553" s="250"/>
    </row>
    <row r="554" spans="1:17" ht="25.5">
      <c r="A554" s="141">
        <v>114</v>
      </c>
      <c r="B554" s="59" t="s">
        <v>216</v>
      </c>
      <c r="C554" s="43">
        <v>10044192.63</v>
      </c>
      <c r="D554" s="43">
        <v>10044192.63</v>
      </c>
      <c r="E554" s="50"/>
      <c r="F554" s="50"/>
      <c r="G554" s="50"/>
      <c r="H554" s="40"/>
      <c r="I554" s="40"/>
      <c r="J554" s="50"/>
      <c r="K554" s="40"/>
      <c r="L554" s="40"/>
      <c r="M554" s="40"/>
      <c r="N554" s="40"/>
      <c r="O554" s="40"/>
      <c r="P554" s="249"/>
      <c r="Q554" s="250"/>
    </row>
    <row r="555" spans="1:17" ht="25.5">
      <c r="A555" s="141">
        <v>115</v>
      </c>
      <c r="B555" s="59" t="s">
        <v>217</v>
      </c>
      <c r="C555" s="43">
        <v>15674308.32</v>
      </c>
      <c r="D555" s="43">
        <v>12183907.68</v>
      </c>
      <c r="E555" s="50"/>
      <c r="F555" s="50">
        <v>1386.4</v>
      </c>
      <c r="G555" s="50">
        <v>3490400.64</v>
      </c>
      <c r="H555" s="40"/>
      <c r="I555" s="40"/>
      <c r="J555" s="50"/>
      <c r="K555" s="40"/>
      <c r="L555" s="40"/>
      <c r="M555" s="40"/>
      <c r="N555" s="40"/>
      <c r="O555" s="40"/>
      <c r="P555" s="249"/>
      <c r="Q555" s="250"/>
    </row>
    <row r="556" spans="1:17" ht="25.5">
      <c r="A556" s="141">
        <v>116</v>
      </c>
      <c r="B556" s="59" t="s">
        <v>218</v>
      </c>
      <c r="C556" s="43">
        <v>10228001.4</v>
      </c>
      <c r="D556" s="43">
        <v>8828530.5</v>
      </c>
      <c r="E556" s="50"/>
      <c r="F556" s="50">
        <v>889.4</v>
      </c>
      <c r="G556" s="50">
        <v>1399470.9</v>
      </c>
      <c r="H556" s="40"/>
      <c r="I556" s="40"/>
      <c r="J556" s="50"/>
      <c r="K556" s="40"/>
      <c r="L556" s="40"/>
      <c r="M556" s="40"/>
      <c r="N556" s="40"/>
      <c r="O556" s="40"/>
      <c r="P556" s="249"/>
      <c r="Q556" s="250"/>
    </row>
    <row r="557" spans="1:17" ht="25.5">
      <c r="A557" s="141">
        <v>117</v>
      </c>
      <c r="B557" s="59" t="s">
        <v>219</v>
      </c>
      <c r="C557" s="43">
        <v>8646217.27</v>
      </c>
      <c r="D557" s="43">
        <v>8646217.27</v>
      </c>
      <c r="E557" s="50"/>
      <c r="F557" s="50"/>
      <c r="G557" s="50"/>
      <c r="H557" s="40"/>
      <c r="I557" s="40"/>
      <c r="J557" s="50"/>
      <c r="K557" s="40"/>
      <c r="L557" s="40"/>
      <c r="M557" s="40"/>
      <c r="N557" s="40"/>
      <c r="O557" s="40"/>
      <c r="P557" s="249"/>
      <c r="Q557" s="250"/>
    </row>
    <row r="558" spans="1:17" ht="25.5">
      <c r="A558" s="141">
        <v>118</v>
      </c>
      <c r="B558" s="59" t="s">
        <v>220</v>
      </c>
      <c r="C558" s="43">
        <v>7281898.77</v>
      </c>
      <c r="D558" s="43">
        <v>5041234.77</v>
      </c>
      <c r="E558" s="50"/>
      <c r="F558" s="50">
        <v>890</v>
      </c>
      <c r="G558" s="50">
        <v>2240664</v>
      </c>
      <c r="H558" s="40"/>
      <c r="I558" s="40"/>
      <c r="J558" s="50"/>
      <c r="K558" s="40"/>
      <c r="L558" s="40"/>
      <c r="M558" s="40"/>
      <c r="N558" s="40"/>
      <c r="O558" s="40"/>
      <c r="P558" s="249"/>
      <c r="Q558" s="250"/>
    </row>
    <row r="559" spans="1:17" ht="25.5">
      <c r="A559" s="141">
        <v>119</v>
      </c>
      <c r="B559" s="59" t="s">
        <v>221</v>
      </c>
      <c r="C559" s="43">
        <v>10247458.94</v>
      </c>
      <c r="D559" s="43">
        <v>7733131.82</v>
      </c>
      <c r="E559" s="50"/>
      <c r="F559" s="50">
        <v>998.7</v>
      </c>
      <c r="G559" s="50">
        <v>2514327.12</v>
      </c>
      <c r="H559" s="40"/>
      <c r="I559" s="40"/>
      <c r="J559" s="50"/>
      <c r="K559" s="40"/>
      <c r="L559" s="40"/>
      <c r="M559" s="40"/>
      <c r="N559" s="40"/>
      <c r="O559" s="40"/>
      <c r="P559" s="249"/>
      <c r="Q559" s="250"/>
    </row>
    <row r="560" spans="1:17" ht="25.5">
      <c r="A560" s="141">
        <v>120</v>
      </c>
      <c r="B560" s="59" t="s">
        <v>222</v>
      </c>
      <c r="C560" s="43">
        <v>21489176.46</v>
      </c>
      <c r="D560" s="43">
        <v>18536189.01</v>
      </c>
      <c r="E560" s="50"/>
      <c r="F560" s="50">
        <v>1876.7</v>
      </c>
      <c r="G560" s="50">
        <v>2952987.45</v>
      </c>
      <c r="H560" s="40"/>
      <c r="I560" s="40"/>
      <c r="J560" s="50"/>
      <c r="K560" s="40"/>
      <c r="L560" s="40"/>
      <c r="M560" s="40"/>
      <c r="N560" s="40"/>
      <c r="O560" s="40"/>
      <c r="P560" s="249"/>
      <c r="Q560" s="250"/>
    </row>
    <row r="561" spans="1:17" ht="25.5">
      <c r="A561" s="141">
        <v>121</v>
      </c>
      <c r="B561" s="59" t="s">
        <v>223</v>
      </c>
      <c r="C561" s="43">
        <v>9501532.55</v>
      </c>
      <c r="D561" s="43">
        <v>9501532.55</v>
      </c>
      <c r="E561" s="50"/>
      <c r="F561" s="50"/>
      <c r="G561" s="50"/>
      <c r="H561" s="40"/>
      <c r="I561" s="40"/>
      <c r="J561" s="50"/>
      <c r="K561" s="40"/>
      <c r="L561" s="40"/>
      <c r="M561" s="40"/>
      <c r="N561" s="40"/>
      <c r="O561" s="40"/>
      <c r="P561" s="249"/>
      <c r="Q561" s="250"/>
    </row>
    <row r="562" spans="1:17" ht="25.5">
      <c r="A562" s="141">
        <v>122</v>
      </c>
      <c r="B562" s="59" t="s">
        <v>224</v>
      </c>
      <c r="C562" s="43">
        <v>9473696.32</v>
      </c>
      <c r="D562" s="43">
        <v>9473696.32</v>
      </c>
      <c r="E562" s="50"/>
      <c r="F562" s="50"/>
      <c r="G562" s="50"/>
      <c r="H562" s="40"/>
      <c r="I562" s="40"/>
      <c r="J562" s="50"/>
      <c r="K562" s="40"/>
      <c r="L562" s="40"/>
      <c r="M562" s="40"/>
      <c r="N562" s="40"/>
      <c r="O562" s="40"/>
      <c r="P562" s="249"/>
      <c r="Q562" s="250"/>
    </row>
    <row r="563" spans="1:17" ht="25.5">
      <c r="A563" s="141">
        <v>123</v>
      </c>
      <c r="B563" s="59" t="s">
        <v>225</v>
      </c>
      <c r="C563" s="43">
        <v>8991085.51</v>
      </c>
      <c r="D563" s="43">
        <v>7590513.16</v>
      </c>
      <c r="E563" s="50"/>
      <c r="F563" s="50">
        <v>890.1</v>
      </c>
      <c r="G563" s="50">
        <v>1400572.35</v>
      </c>
      <c r="H563" s="40"/>
      <c r="I563" s="40"/>
      <c r="J563" s="50"/>
      <c r="K563" s="40"/>
      <c r="L563" s="40"/>
      <c r="M563" s="40"/>
      <c r="N563" s="40"/>
      <c r="O563" s="40"/>
      <c r="P563" s="249"/>
      <c r="Q563" s="250"/>
    </row>
    <row r="564" spans="1:17" ht="12.75">
      <c r="A564" s="123"/>
      <c r="B564" s="65" t="s">
        <v>703</v>
      </c>
      <c r="C564" s="45">
        <f>SUM(C551:C563)</f>
        <v>137414053.94</v>
      </c>
      <c r="D564" s="45">
        <f>SUM(D551:D563)</f>
        <v>121285427.17999998</v>
      </c>
      <c r="E564" s="45"/>
      <c r="F564" s="45">
        <f>SUM(F551:F563)</f>
        <v>8285.1</v>
      </c>
      <c r="G564" s="45">
        <f>SUM(G551:G563)</f>
        <v>16128626.76</v>
      </c>
      <c r="H564" s="145"/>
      <c r="I564" s="45"/>
      <c r="J564" s="40"/>
      <c r="K564" s="40"/>
      <c r="L564" s="81"/>
      <c r="M564" s="81"/>
      <c r="N564" s="40"/>
      <c r="O564" s="40"/>
      <c r="P564" s="249"/>
      <c r="Q564" s="250"/>
    </row>
    <row r="565" spans="1:17" ht="12.75">
      <c r="A565" s="301" t="s">
        <v>771</v>
      </c>
      <c r="B565" s="302"/>
      <c r="C565" s="302"/>
      <c r="D565" s="302"/>
      <c r="E565" s="302"/>
      <c r="F565" s="302"/>
      <c r="G565" s="302"/>
      <c r="H565" s="302"/>
      <c r="I565" s="302"/>
      <c r="J565" s="302"/>
      <c r="K565" s="302"/>
      <c r="L565" s="302"/>
      <c r="M565" s="302"/>
      <c r="N565" s="302"/>
      <c r="O565" s="302"/>
      <c r="P565" s="302"/>
      <c r="Q565" s="303"/>
    </row>
    <row r="566" spans="1:17" ht="38.25">
      <c r="A566" s="141">
        <v>124</v>
      </c>
      <c r="B566" s="59" t="s">
        <v>1235</v>
      </c>
      <c r="C566" s="43">
        <v>2898990.52</v>
      </c>
      <c r="D566" s="43">
        <v>2898990.52</v>
      </c>
      <c r="E566" s="50"/>
      <c r="F566" s="50"/>
      <c r="G566" s="50"/>
      <c r="H566" s="50"/>
      <c r="I566" s="40"/>
      <c r="J566" s="40"/>
      <c r="K566" s="40"/>
      <c r="L566" s="40"/>
      <c r="M566" s="40"/>
      <c r="N566" s="40"/>
      <c r="O566" s="40"/>
      <c r="P566" s="249"/>
      <c r="Q566" s="250"/>
    </row>
    <row r="567" spans="1:17" ht="38.25">
      <c r="A567" s="141">
        <v>125</v>
      </c>
      <c r="B567" s="59" t="s">
        <v>1236</v>
      </c>
      <c r="C567" s="43">
        <v>6464915.75</v>
      </c>
      <c r="D567" s="43">
        <v>6464915.75</v>
      </c>
      <c r="E567" s="50"/>
      <c r="F567" s="50"/>
      <c r="G567" s="50"/>
      <c r="H567" s="50"/>
      <c r="I567" s="40"/>
      <c r="J567" s="40"/>
      <c r="K567" s="40"/>
      <c r="L567" s="40"/>
      <c r="M567" s="40"/>
      <c r="N567" s="40"/>
      <c r="O567" s="40"/>
      <c r="P567" s="249"/>
      <c r="Q567" s="250"/>
    </row>
    <row r="568" spans="1:17" ht="38.25">
      <c r="A568" s="141">
        <v>126</v>
      </c>
      <c r="B568" s="59" t="s">
        <v>1237</v>
      </c>
      <c r="C568" s="43">
        <v>4427235.69</v>
      </c>
      <c r="D568" s="43">
        <v>4427235.69</v>
      </c>
      <c r="E568" s="50"/>
      <c r="F568" s="50"/>
      <c r="G568" s="50"/>
      <c r="H568" s="50"/>
      <c r="I568" s="40"/>
      <c r="J568" s="40"/>
      <c r="K568" s="40"/>
      <c r="L568" s="40"/>
      <c r="M568" s="40"/>
      <c r="N568" s="40"/>
      <c r="O568" s="40"/>
      <c r="P568" s="249"/>
      <c r="Q568" s="250"/>
    </row>
    <row r="569" spans="1:17" ht="25.5">
      <c r="A569" s="141">
        <v>127</v>
      </c>
      <c r="B569" s="59" t="s">
        <v>226</v>
      </c>
      <c r="C569" s="43">
        <v>6397783.85</v>
      </c>
      <c r="D569" s="43">
        <v>4131943.85</v>
      </c>
      <c r="E569" s="50"/>
      <c r="F569" s="50">
        <v>900</v>
      </c>
      <c r="G569" s="50">
        <v>2265840</v>
      </c>
      <c r="H569" s="50"/>
      <c r="I569" s="40"/>
      <c r="J569" s="40"/>
      <c r="K569" s="40"/>
      <c r="L569" s="40"/>
      <c r="M569" s="40"/>
      <c r="N569" s="40"/>
      <c r="O569" s="40"/>
      <c r="P569" s="249"/>
      <c r="Q569" s="250"/>
    </row>
    <row r="570" spans="1:17" ht="25.5">
      <c r="A570" s="141">
        <v>128</v>
      </c>
      <c r="B570" s="59" t="s">
        <v>227</v>
      </c>
      <c r="C570" s="43">
        <v>2643102.25</v>
      </c>
      <c r="D570" s="43">
        <v>2643102.25</v>
      </c>
      <c r="E570" s="50"/>
      <c r="F570" s="50"/>
      <c r="G570" s="50"/>
      <c r="H570" s="50"/>
      <c r="I570" s="40"/>
      <c r="J570" s="40"/>
      <c r="K570" s="40"/>
      <c r="L570" s="40"/>
      <c r="M570" s="40"/>
      <c r="N570" s="40"/>
      <c r="O570" s="40"/>
      <c r="P570" s="249"/>
      <c r="Q570" s="250"/>
    </row>
    <row r="571" spans="1:17" ht="25.5">
      <c r="A571" s="141">
        <v>129</v>
      </c>
      <c r="B571" s="59" t="s">
        <v>153</v>
      </c>
      <c r="C571" s="43">
        <v>447718.26</v>
      </c>
      <c r="D571" s="43">
        <v>447718.26</v>
      </c>
      <c r="E571" s="50"/>
      <c r="F571" s="50"/>
      <c r="G571" s="50"/>
      <c r="H571" s="50"/>
      <c r="I571" s="40"/>
      <c r="J571" s="40"/>
      <c r="K571" s="40"/>
      <c r="L571" s="40"/>
      <c r="M571" s="40"/>
      <c r="N571" s="40"/>
      <c r="O571" s="40"/>
      <c r="P571" s="249"/>
      <c r="Q571" s="250"/>
    </row>
    <row r="572" spans="1:17" ht="12.75">
      <c r="A572" s="141">
        <v>130</v>
      </c>
      <c r="B572" s="59" t="s">
        <v>1498</v>
      </c>
      <c r="C572" s="43">
        <v>1042644.37</v>
      </c>
      <c r="D572" s="43">
        <v>1042644.37</v>
      </c>
      <c r="E572" s="50"/>
      <c r="F572" s="50"/>
      <c r="G572" s="50"/>
      <c r="H572" s="50"/>
      <c r="I572" s="40"/>
      <c r="J572" s="40"/>
      <c r="K572" s="40"/>
      <c r="L572" s="40"/>
      <c r="M572" s="40"/>
      <c r="N572" s="40"/>
      <c r="O572" s="40"/>
      <c r="P572" s="249"/>
      <c r="Q572" s="250"/>
    </row>
    <row r="573" spans="1:17" ht="12.75">
      <c r="A573" s="123"/>
      <c r="B573" s="65" t="s">
        <v>703</v>
      </c>
      <c r="C573" s="45">
        <f>SUM(C566:C572)</f>
        <v>24322390.690000005</v>
      </c>
      <c r="D573" s="45">
        <f>SUM(D566:D572)</f>
        <v>22056550.690000005</v>
      </c>
      <c r="E573" s="45"/>
      <c r="F573" s="45">
        <f>SUM(F566:F572)</f>
        <v>900</v>
      </c>
      <c r="G573" s="45">
        <f>SUM(G566:G572)</f>
        <v>2265840</v>
      </c>
      <c r="H573" s="40"/>
      <c r="I573" s="40"/>
      <c r="J573" s="40"/>
      <c r="K573" s="40"/>
      <c r="L573" s="40"/>
      <c r="M573" s="40"/>
      <c r="N573" s="40"/>
      <c r="O573" s="40"/>
      <c r="P573" s="249"/>
      <c r="Q573" s="250"/>
    </row>
    <row r="574" spans="1:17" ht="12.75">
      <c r="A574" s="301" t="s">
        <v>772</v>
      </c>
      <c r="B574" s="302"/>
      <c r="C574" s="302"/>
      <c r="D574" s="302"/>
      <c r="E574" s="302"/>
      <c r="F574" s="302"/>
      <c r="G574" s="302"/>
      <c r="H574" s="302"/>
      <c r="I574" s="302"/>
      <c r="J574" s="302"/>
      <c r="K574" s="302"/>
      <c r="L574" s="302"/>
      <c r="M574" s="302"/>
      <c r="N574" s="302"/>
      <c r="O574" s="302"/>
      <c r="P574" s="302"/>
      <c r="Q574" s="303"/>
    </row>
    <row r="575" spans="1:17" ht="25.5">
      <c r="A575" s="146">
        <v>131</v>
      </c>
      <c r="B575" s="78" t="s">
        <v>690</v>
      </c>
      <c r="C575" s="50">
        <f>D575+E575+G575+I575+K575+M575+O575</f>
        <v>4689157.3</v>
      </c>
      <c r="D575" s="43">
        <v>2417652.7</v>
      </c>
      <c r="E575" s="43">
        <v>443727</v>
      </c>
      <c r="F575" s="43">
        <v>726</v>
      </c>
      <c r="G575" s="43">
        <v>1827777.5999999999</v>
      </c>
      <c r="H575" s="43"/>
      <c r="I575" s="43"/>
      <c r="J575" s="43"/>
      <c r="K575" s="43"/>
      <c r="L575" s="43"/>
      <c r="M575" s="43"/>
      <c r="N575" s="43"/>
      <c r="O575" s="43"/>
      <c r="P575" s="249"/>
      <c r="Q575" s="250"/>
    </row>
    <row r="576" spans="1:17" ht="25.5">
      <c r="A576" s="146">
        <v>132</v>
      </c>
      <c r="B576" s="78" t="s">
        <v>691</v>
      </c>
      <c r="C576" s="50">
        <f aca="true" t="shared" si="9" ref="C576:C639">D576+E576+G576+I576+K576+M576+O576</f>
        <v>4474109.03</v>
      </c>
      <c r="D576" s="43">
        <v>2487093.2300000004</v>
      </c>
      <c r="E576" s="43">
        <v>443727</v>
      </c>
      <c r="F576" s="43">
        <v>613</v>
      </c>
      <c r="G576" s="43">
        <v>1543288.8</v>
      </c>
      <c r="H576" s="43"/>
      <c r="I576" s="43"/>
      <c r="J576" s="43"/>
      <c r="K576" s="43"/>
      <c r="L576" s="43"/>
      <c r="M576" s="43"/>
      <c r="N576" s="43"/>
      <c r="O576" s="43"/>
      <c r="P576" s="249"/>
      <c r="Q576" s="250"/>
    </row>
    <row r="577" spans="1:17" ht="25.5">
      <c r="A577" s="146">
        <v>133</v>
      </c>
      <c r="B577" s="78" t="s">
        <v>692</v>
      </c>
      <c r="C577" s="50">
        <f t="shared" si="9"/>
        <v>1376136.63</v>
      </c>
      <c r="D577" s="43">
        <v>775531.6799999999</v>
      </c>
      <c r="E577" s="43"/>
      <c r="F577" s="43">
        <v>381.7</v>
      </c>
      <c r="G577" s="43">
        <v>600604.95</v>
      </c>
      <c r="H577" s="43"/>
      <c r="I577" s="43"/>
      <c r="J577" s="43"/>
      <c r="K577" s="43"/>
      <c r="L577" s="43"/>
      <c r="M577" s="43"/>
      <c r="N577" s="43"/>
      <c r="O577" s="43"/>
      <c r="P577" s="249"/>
      <c r="Q577" s="250"/>
    </row>
    <row r="578" spans="1:17" ht="25.5">
      <c r="A578" s="146">
        <v>134</v>
      </c>
      <c r="B578" s="78" t="s">
        <v>693</v>
      </c>
      <c r="C578" s="50">
        <f t="shared" si="9"/>
        <v>4912468.26</v>
      </c>
      <c r="D578" s="43">
        <v>4468741.26</v>
      </c>
      <c r="E578" s="43">
        <v>443727</v>
      </c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249"/>
      <c r="Q578" s="250"/>
    </row>
    <row r="579" spans="1:17" ht="25.5">
      <c r="A579" s="146">
        <v>135</v>
      </c>
      <c r="B579" s="78" t="s">
        <v>694</v>
      </c>
      <c r="C579" s="50">
        <f t="shared" si="9"/>
        <v>145414.83</v>
      </c>
      <c r="D579" s="43">
        <v>145414.83</v>
      </c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249"/>
      <c r="Q579" s="250"/>
    </row>
    <row r="580" spans="1:17" ht="25.5">
      <c r="A580" s="146">
        <v>136</v>
      </c>
      <c r="B580" s="78" t="s">
        <v>1041</v>
      </c>
      <c r="C580" s="50">
        <f t="shared" si="9"/>
        <v>3031190.4</v>
      </c>
      <c r="D580" s="43"/>
      <c r="E580" s="43"/>
      <c r="F580" s="43">
        <v>1204</v>
      </c>
      <c r="G580" s="43">
        <v>3031190.4</v>
      </c>
      <c r="H580" s="43"/>
      <c r="I580" s="43"/>
      <c r="J580" s="43"/>
      <c r="K580" s="43"/>
      <c r="L580" s="43"/>
      <c r="M580" s="43"/>
      <c r="N580" s="43"/>
      <c r="O580" s="43"/>
      <c r="P580" s="249"/>
      <c r="Q580" s="250"/>
    </row>
    <row r="581" spans="1:17" ht="25.5">
      <c r="A581" s="146">
        <v>137</v>
      </c>
      <c r="B581" s="78" t="s">
        <v>1042</v>
      </c>
      <c r="C581" s="50">
        <f t="shared" si="9"/>
        <v>7522506.74</v>
      </c>
      <c r="D581" s="43">
        <v>4775175.74</v>
      </c>
      <c r="E581" s="43">
        <v>443727</v>
      </c>
      <c r="F581" s="43">
        <v>915</v>
      </c>
      <c r="G581" s="43">
        <v>2303604</v>
      </c>
      <c r="H581" s="43"/>
      <c r="I581" s="43"/>
      <c r="J581" s="43"/>
      <c r="K581" s="43"/>
      <c r="L581" s="43"/>
      <c r="M581" s="43"/>
      <c r="N581" s="43"/>
      <c r="O581" s="43"/>
      <c r="P581" s="249"/>
      <c r="Q581" s="250"/>
    </row>
    <row r="582" spans="1:17" ht="25.5">
      <c r="A582" s="146">
        <v>138</v>
      </c>
      <c r="B582" s="78" t="s">
        <v>697</v>
      </c>
      <c r="C582" s="50">
        <f t="shared" si="9"/>
        <v>17113293.96</v>
      </c>
      <c r="D582" s="43">
        <v>17113293.96</v>
      </c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249"/>
      <c r="Q582" s="250"/>
    </row>
    <row r="583" spans="1:17" ht="25.5">
      <c r="A583" s="146">
        <v>139</v>
      </c>
      <c r="B583" s="78" t="s">
        <v>955</v>
      </c>
      <c r="C583" s="50">
        <f t="shared" si="9"/>
        <v>8272653.44</v>
      </c>
      <c r="D583" s="43">
        <v>7828926.44</v>
      </c>
      <c r="E583" s="43">
        <v>443727</v>
      </c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249"/>
      <c r="Q583" s="250"/>
    </row>
    <row r="584" spans="1:17" ht="25.5">
      <c r="A584" s="146">
        <v>140</v>
      </c>
      <c r="B584" s="78" t="s">
        <v>956</v>
      </c>
      <c r="C584" s="50">
        <f t="shared" si="9"/>
        <v>22858073.48</v>
      </c>
      <c r="D584" s="43">
        <v>20482088.48</v>
      </c>
      <c r="E584" s="43">
        <v>2375985</v>
      </c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249"/>
      <c r="Q584" s="250"/>
    </row>
    <row r="585" spans="1:17" ht="25.5">
      <c r="A585" s="146">
        <v>141</v>
      </c>
      <c r="B585" s="78" t="s">
        <v>37</v>
      </c>
      <c r="C585" s="50">
        <f t="shared" si="9"/>
        <v>7289217.95</v>
      </c>
      <c r="D585" s="43">
        <v>5958036.95</v>
      </c>
      <c r="E585" s="43">
        <v>1331181</v>
      </c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249"/>
      <c r="Q585" s="250"/>
    </row>
    <row r="586" spans="1:17" ht="25.5">
      <c r="A586" s="146">
        <v>142</v>
      </c>
      <c r="B586" s="78" t="s">
        <v>314</v>
      </c>
      <c r="C586" s="50">
        <f t="shared" si="9"/>
        <v>12692520.14</v>
      </c>
      <c r="D586" s="43">
        <v>12248793.14</v>
      </c>
      <c r="E586" s="43">
        <v>443727</v>
      </c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249"/>
      <c r="Q586" s="250"/>
    </row>
    <row r="587" spans="1:17" ht="25.5">
      <c r="A587" s="146">
        <v>143</v>
      </c>
      <c r="B587" s="78" t="s">
        <v>38</v>
      </c>
      <c r="C587" s="50">
        <f t="shared" si="9"/>
        <v>4931349</v>
      </c>
      <c r="D587" s="43"/>
      <c r="E587" s="43"/>
      <c r="F587" s="43">
        <v>3134</v>
      </c>
      <c r="G587" s="43">
        <v>4931349</v>
      </c>
      <c r="H587" s="43"/>
      <c r="I587" s="43"/>
      <c r="J587" s="43"/>
      <c r="K587" s="43"/>
      <c r="L587" s="43"/>
      <c r="M587" s="43"/>
      <c r="N587" s="43"/>
      <c r="O587" s="43"/>
      <c r="P587" s="249"/>
      <c r="Q587" s="250"/>
    </row>
    <row r="588" spans="1:17" ht="25.5">
      <c r="A588" s="146">
        <v>144</v>
      </c>
      <c r="B588" s="78" t="s">
        <v>39</v>
      </c>
      <c r="C588" s="50">
        <f t="shared" si="9"/>
        <v>5595540.88</v>
      </c>
      <c r="D588" s="43">
        <v>3314721.1599999997</v>
      </c>
      <c r="E588" s="43"/>
      <c r="F588" s="43">
        <v>957</v>
      </c>
      <c r="G588" s="43">
        <v>1505839.5</v>
      </c>
      <c r="H588" s="43"/>
      <c r="I588" s="43"/>
      <c r="J588" s="43">
        <v>330</v>
      </c>
      <c r="K588" s="43">
        <v>774980.2200000001</v>
      </c>
      <c r="L588" s="43"/>
      <c r="M588" s="43"/>
      <c r="N588" s="43"/>
      <c r="O588" s="43"/>
      <c r="P588" s="249"/>
      <c r="Q588" s="250"/>
    </row>
    <row r="589" spans="1:17" ht="25.5">
      <c r="A589" s="146">
        <v>145</v>
      </c>
      <c r="B589" s="78" t="s">
        <v>228</v>
      </c>
      <c r="C589" s="50">
        <f t="shared" si="9"/>
        <v>8900318.78</v>
      </c>
      <c r="D589" s="43">
        <v>5294486.18</v>
      </c>
      <c r="E589" s="43">
        <v>443727</v>
      </c>
      <c r="F589" s="43">
        <v>1256</v>
      </c>
      <c r="G589" s="43">
        <v>3162105.6</v>
      </c>
      <c r="H589" s="43"/>
      <c r="I589" s="43"/>
      <c r="J589" s="43"/>
      <c r="K589" s="43"/>
      <c r="L589" s="43"/>
      <c r="M589" s="43"/>
      <c r="N589" s="43"/>
      <c r="O589" s="43"/>
      <c r="P589" s="249"/>
      <c r="Q589" s="250"/>
    </row>
    <row r="590" spans="1:17" ht="25.5">
      <c r="A590" s="146">
        <v>146</v>
      </c>
      <c r="B590" s="78" t="s">
        <v>229</v>
      </c>
      <c r="C590" s="50">
        <f t="shared" si="9"/>
        <v>3809500.5390000003</v>
      </c>
      <c r="D590" s="43">
        <v>3365773.5390000003</v>
      </c>
      <c r="E590" s="43">
        <v>443727</v>
      </c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249"/>
      <c r="Q590" s="250"/>
    </row>
    <row r="591" spans="1:17" ht="25.5">
      <c r="A591" s="146">
        <v>147</v>
      </c>
      <c r="B591" s="78" t="s">
        <v>230</v>
      </c>
      <c r="C591" s="50">
        <f t="shared" si="9"/>
        <v>4202790.68</v>
      </c>
      <c r="D591" s="43">
        <v>1881563.48</v>
      </c>
      <c r="E591" s="43"/>
      <c r="F591" s="43">
        <v>922</v>
      </c>
      <c r="G591" s="43">
        <v>2321227.1999999997</v>
      </c>
      <c r="H591" s="43"/>
      <c r="I591" s="43"/>
      <c r="J591" s="43"/>
      <c r="K591" s="43"/>
      <c r="L591" s="43"/>
      <c r="M591" s="43"/>
      <c r="N591" s="43"/>
      <c r="O591" s="43"/>
      <c r="P591" s="249"/>
      <c r="Q591" s="250"/>
    </row>
    <row r="592" spans="1:17" ht="25.5">
      <c r="A592" s="146">
        <v>148</v>
      </c>
      <c r="B592" s="78" t="s">
        <v>43</v>
      </c>
      <c r="C592" s="50">
        <f t="shared" si="9"/>
        <v>2459695.1999999997</v>
      </c>
      <c r="D592" s="43"/>
      <c r="E592" s="43"/>
      <c r="F592" s="43">
        <v>977</v>
      </c>
      <c r="G592" s="43">
        <v>2459695.1999999997</v>
      </c>
      <c r="H592" s="43"/>
      <c r="I592" s="43"/>
      <c r="J592" s="43"/>
      <c r="K592" s="43"/>
      <c r="L592" s="43"/>
      <c r="M592" s="43"/>
      <c r="N592" s="43"/>
      <c r="O592" s="43"/>
      <c r="P592" s="249"/>
      <c r="Q592" s="250"/>
    </row>
    <row r="593" spans="1:17" ht="25.5">
      <c r="A593" s="146">
        <v>149</v>
      </c>
      <c r="B593" s="78" t="s">
        <v>231</v>
      </c>
      <c r="C593" s="50">
        <f t="shared" si="9"/>
        <v>6765482.48</v>
      </c>
      <c r="D593" s="43">
        <v>6321755.48</v>
      </c>
      <c r="E593" s="43">
        <v>443727</v>
      </c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249"/>
      <c r="Q593" s="250"/>
    </row>
    <row r="594" spans="1:17" ht="25.5">
      <c r="A594" s="146">
        <v>150</v>
      </c>
      <c r="B594" s="78" t="s">
        <v>549</v>
      </c>
      <c r="C594" s="50">
        <f t="shared" si="9"/>
        <v>2401790.4</v>
      </c>
      <c r="D594" s="43"/>
      <c r="E594" s="43"/>
      <c r="F594" s="43">
        <v>954</v>
      </c>
      <c r="G594" s="43">
        <v>2401790.4</v>
      </c>
      <c r="H594" s="43"/>
      <c r="I594" s="43"/>
      <c r="J594" s="43"/>
      <c r="K594" s="43"/>
      <c r="L594" s="43"/>
      <c r="M594" s="43"/>
      <c r="N594" s="43"/>
      <c r="O594" s="43"/>
      <c r="P594" s="249"/>
      <c r="Q594" s="250"/>
    </row>
    <row r="595" spans="1:17" ht="25.5">
      <c r="A595" s="146">
        <v>151</v>
      </c>
      <c r="B595" s="78" t="s">
        <v>45</v>
      </c>
      <c r="C595" s="50">
        <f t="shared" si="9"/>
        <v>9292844.94</v>
      </c>
      <c r="D595" s="43">
        <v>5164452.989999999</v>
      </c>
      <c r="E595" s="43">
        <v>1774908</v>
      </c>
      <c r="F595" s="43">
        <v>1495.7</v>
      </c>
      <c r="G595" s="43">
        <v>2353483.95</v>
      </c>
      <c r="H595" s="43"/>
      <c r="I595" s="43"/>
      <c r="J595" s="43"/>
      <c r="K595" s="43"/>
      <c r="L595" s="43"/>
      <c r="M595" s="43"/>
      <c r="N595" s="43"/>
      <c r="O595" s="43"/>
      <c r="P595" s="249"/>
      <c r="Q595" s="250"/>
    </row>
    <row r="596" spans="1:17" ht="25.5">
      <c r="A596" s="146">
        <v>152</v>
      </c>
      <c r="B596" s="78" t="s">
        <v>1101</v>
      </c>
      <c r="C596" s="50">
        <f t="shared" si="9"/>
        <v>6248452.24</v>
      </c>
      <c r="D596" s="43">
        <v>6248452.24</v>
      </c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249"/>
      <c r="Q596" s="250"/>
    </row>
    <row r="597" spans="1:17" ht="51">
      <c r="A597" s="146">
        <v>153</v>
      </c>
      <c r="B597" s="78" t="s">
        <v>318</v>
      </c>
      <c r="C597" s="50">
        <f t="shared" si="9"/>
        <v>3600000</v>
      </c>
      <c r="D597" s="43"/>
      <c r="E597" s="43"/>
      <c r="F597" s="43"/>
      <c r="G597" s="43"/>
      <c r="H597" s="49">
        <v>2</v>
      </c>
      <c r="I597" s="43">
        <v>3600000</v>
      </c>
      <c r="J597" s="43"/>
      <c r="K597" s="43"/>
      <c r="L597" s="43"/>
      <c r="M597" s="43"/>
      <c r="N597" s="43"/>
      <c r="O597" s="43"/>
      <c r="P597" s="249"/>
      <c r="Q597" s="250"/>
    </row>
    <row r="598" spans="1:17" ht="51">
      <c r="A598" s="146">
        <v>154</v>
      </c>
      <c r="B598" s="78" t="s">
        <v>319</v>
      </c>
      <c r="C598" s="50">
        <f t="shared" si="9"/>
        <v>16495084.46</v>
      </c>
      <c r="D598" s="43">
        <v>15607630.46</v>
      </c>
      <c r="E598" s="43">
        <v>887454</v>
      </c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249"/>
      <c r="Q598" s="250"/>
    </row>
    <row r="599" spans="1:17" ht="25.5">
      <c r="A599" s="146">
        <v>155</v>
      </c>
      <c r="B599" s="78" t="s">
        <v>1102</v>
      </c>
      <c r="C599" s="50">
        <f t="shared" si="9"/>
        <v>1657403</v>
      </c>
      <c r="D599" s="43">
        <v>1657403</v>
      </c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249"/>
      <c r="Q599" s="250"/>
    </row>
    <row r="600" spans="1:17" ht="25.5">
      <c r="A600" s="146">
        <v>156</v>
      </c>
      <c r="B600" s="78" t="s">
        <v>855</v>
      </c>
      <c r="C600" s="50">
        <f t="shared" si="9"/>
        <v>7571379.03</v>
      </c>
      <c r="D600" s="43">
        <v>7127652.03</v>
      </c>
      <c r="E600" s="43">
        <v>443727</v>
      </c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249"/>
      <c r="Q600" s="250"/>
    </row>
    <row r="601" spans="1:17" ht="25.5">
      <c r="A601" s="146">
        <v>157</v>
      </c>
      <c r="B601" s="78" t="s">
        <v>1096</v>
      </c>
      <c r="C601" s="50">
        <f t="shared" si="9"/>
        <v>1232126.85</v>
      </c>
      <c r="D601" s="43">
        <v>1232126.85</v>
      </c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249"/>
      <c r="Q601" s="250"/>
    </row>
    <row r="602" spans="1:17" ht="25.5">
      <c r="A602" s="146">
        <v>158</v>
      </c>
      <c r="B602" s="78" t="s">
        <v>1097</v>
      </c>
      <c r="C602" s="50">
        <f t="shared" si="9"/>
        <v>3016084.8</v>
      </c>
      <c r="D602" s="43"/>
      <c r="E602" s="43"/>
      <c r="F602" s="43">
        <v>1198</v>
      </c>
      <c r="G602" s="43">
        <v>3016084.8</v>
      </c>
      <c r="H602" s="43"/>
      <c r="I602" s="43"/>
      <c r="J602" s="43"/>
      <c r="K602" s="43"/>
      <c r="L602" s="43"/>
      <c r="M602" s="43"/>
      <c r="N602" s="43"/>
      <c r="O602" s="43"/>
      <c r="P602" s="249"/>
      <c r="Q602" s="250"/>
    </row>
    <row r="603" spans="1:17" ht="25.5">
      <c r="A603" s="146">
        <v>159</v>
      </c>
      <c r="B603" s="78" t="s">
        <v>1098</v>
      </c>
      <c r="C603" s="50">
        <f t="shared" si="9"/>
        <v>6433784.81</v>
      </c>
      <c r="D603" s="43">
        <v>5990057.81</v>
      </c>
      <c r="E603" s="43">
        <v>443727</v>
      </c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249"/>
      <c r="Q603" s="250"/>
    </row>
    <row r="604" spans="1:17" ht="25.5">
      <c r="A604" s="146">
        <v>160</v>
      </c>
      <c r="B604" s="78" t="s">
        <v>232</v>
      </c>
      <c r="C604" s="50">
        <f t="shared" si="9"/>
        <v>2961111.01</v>
      </c>
      <c r="D604" s="43">
        <v>2961111.01</v>
      </c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249"/>
      <c r="Q604" s="250"/>
    </row>
    <row r="605" spans="1:17" ht="25.5">
      <c r="A605" s="146">
        <v>161</v>
      </c>
      <c r="B605" s="78" t="s">
        <v>233</v>
      </c>
      <c r="C605" s="50">
        <f t="shared" si="9"/>
        <v>4087517.75</v>
      </c>
      <c r="D605" s="43">
        <v>2826672.2</v>
      </c>
      <c r="E605" s="43"/>
      <c r="F605" s="43">
        <v>801.3</v>
      </c>
      <c r="G605" s="43">
        <v>1260845.5499999998</v>
      </c>
      <c r="H605" s="43"/>
      <c r="I605" s="43"/>
      <c r="J605" s="43"/>
      <c r="K605" s="43"/>
      <c r="L605" s="43"/>
      <c r="M605" s="43"/>
      <c r="N605" s="43"/>
      <c r="O605" s="43"/>
      <c r="P605" s="249"/>
      <c r="Q605" s="250"/>
    </row>
    <row r="606" spans="1:17" ht="25.5">
      <c r="A606" s="146">
        <v>162</v>
      </c>
      <c r="B606" s="78" t="s">
        <v>234</v>
      </c>
      <c r="C606" s="50">
        <f t="shared" si="9"/>
        <v>1946243.05</v>
      </c>
      <c r="D606" s="43">
        <v>1946243.05</v>
      </c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249"/>
      <c r="Q606" s="250"/>
    </row>
    <row r="607" spans="1:17" ht="25.5">
      <c r="A607" s="146">
        <v>163</v>
      </c>
      <c r="B607" s="78" t="s">
        <v>858</v>
      </c>
      <c r="C607" s="50">
        <f t="shared" si="9"/>
        <v>2793277.1999999997</v>
      </c>
      <c r="D607" s="43"/>
      <c r="E607" s="43"/>
      <c r="F607" s="43">
        <v>1109.5</v>
      </c>
      <c r="G607" s="43">
        <v>2793277.1999999997</v>
      </c>
      <c r="H607" s="43"/>
      <c r="I607" s="43"/>
      <c r="J607" s="43"/>
      <c r="K607" s="43"/>
      <c r="L607" s="43"/>
      <c r="M607" s="43"/>
      <c r="N607" s="43"/>
      <c r="O607" s="43"/>
      <c r="P607" s="249"/>
      <c r="Q607" s="250"/>
    </row>
    <row r="608" spans="1:17" ht="25.5">
      <c r="A608" s="146">
        <v>164</v>
      </c>
      <c r="B608" s="78" t="s">
        <v>859</v>
      </c>
      <c r="C608" s="50">
        <f t="shared" si="9"/>
        <v>5256432.73</v>
      </c>
      <c r="D608" s="43">
        <v>4812705.73</v>
      </c>
      <c r="E608" s="43">
        <v>443727</v>
      </c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249"/>
      <c r="Q608" s="250"/>
    </row>
    <row r="609" spans="1:17" ht="25.5">
      <c r="A609" s="146">
        <v>165</v>
      </c>
      <c r="B609" s="78" t="s">
        <v>860</v>
      </c>
      <c r="C609" s="50">
        <f t="shared" si="9"/>
        <v>1163131.2</v>
      </c>
      <c r="D609" s="43"/>
      <c r="E609" s="43"/>
      <c r="F609" s="43">
        <v>462</v>
      </c>
      <c r="G609" s="43">
        <v>1163131.2</v>
      </c>
      <c r="H609" s="43"/>
      <c r="I609" s="43"/>
      <c r="J609" s="43"/>
      <c r="K609" s="43"/>
      <c r="L609" s="43"/>
      <c r="M609" s="43"/>
      <c r="N609" s="43"/>
      <c r="O609" s="43"/>
      <c r="P609" s="249"/>
      <c r="Q609" s="250"/>
    </row>
    <row r="610" spans="1:17" ht="25.5">
      <c r="A610" s="146">
        <v>166</v>
      </c>
      <c r="B610" s="78" t="s">
        <v>861</v>
      </c>
      <c r="C610" s="50">
        <f t="shared" si="9"/>
        <v>3124352.37</v>
      </c>
      <c r="D610" s="43">
        <v>658746.0550000002</v>
      </c>
      <c r="E610" s="43"/>
      <c r="F610" s="43">
        <v>610</v>
      </c>
      <c r="G610" s="43">
        <v>1535736</v>
      </c>
      <c r="H610" s="43"/>
      <c r="I610" s="43"/>
      <c r="J610" s="43"/>
      <c r="K610" s="43"/>
      <c r="L610" s="43">
        <v>761</v>
      </c>
      <c r="M610" s="43">
        <v>929870.315</v>
      </c>
      <c r="N610" s="43"/>
      <c r="O610" s="43"/>
      <c r="P610" s="249"/>
      <c r="Q610" s="250"/>
    </row>
    <row r="611" spans="1:17" ht="25.5">
      <c r="A611" s="146">
        <v>167</v>
      </c>
      <c r="B611" s="78" t="s">
        <v>862</v>
      </c>
      <c r="C611" s="50">
        <f t="shared" si="9"/>
        <v>2812159.1999999997</v>
      </c>
      <c r="D611" s="43"/>
      <c r="E611" s="43"/>
      <c r="F611" s="43">
        <v>1117</v>
      </c>
      <c r="G611" s="43">
        <v>2812159.1999999997</v>
      </c>
      <c r="H611" s="43"/>
      <c r="I611" s="43"/>
      <c r="J611" s="43"/>
      <c r="K611" s="43"/>
      <c r="L611" s="43"/>
      <c r="M611" s="43"/>
      <c r="N611" s="43"/>
      <c r="O611" s="43"/>
      <c r="P611" s="249"/>
      <c r="Q611" s="250"/>
    </row>
    <row r="612" spans="1:17" ht="25.5">
      <c r="A612" s="146">
        <v>168</v>
      </c>
      <c r="B612" s="78" t="s">
        <v>863</v>
      </c>
      <c r="C612" s="50">
        <f t="shared" si="9"/>
        <v>1775663.2799999998</v>
      </c>
      <c r="D612" s="43"/>
      <c r="E612" s="43"/>
      <c r="F612" s="43">
        <v>705.3</v>
      </c>
      <c r="G612" s="43">
        <v>1775663.2799999998</v>
      </c>
      <c r="H612" s="43"/>
      <c r="I612" s="43"/>
      <c r="J612" s="43"/>
      <c r="K612" s="43"/>
      <c r="L612" s="43"/>
      <c r="M612" s="43"/>
      <c r="N612" s="43"/>
      <c r="O612" s="43"/>
      <c r="P612" s="249"/>
      <c r="Q612" s="250"/>
    </row>
    <row r="613" spans="1:17" ht="25.5">
      <c r="A613" s="146">
        <v>169</v>
      </c>
      <c r="B613" s="78" t="s">
        <v>235</v>
      </c>
      <c r="C613" s="50">
        <f t="shared" si="9"/>
        <v>1834543.6500000001</v>
      </c>
      <c r="D613" s="43"/>
      <c r="E613" s="43"/>
      <c r="F613" s="43">
        <v>1165.9</v>
      </c>
      <c r="G613" s="43">
        <v>1834543.6500000001</v>
      </c>
      <c r="H613" s="43"/>
      <c r="I613" s="43"/>
      <c r="J613" s="43"/>
      <c r="K613" s="43"/>
      <c r="L613" s="43"/>
      <c r="M613" s="43"/>
      <c r="N613" s="43"/>
      <c r="O613" s="43"/>
      <c r="P613" s="249"/>
      <c r="Q613" s="250"/>
    </row>
    <row r="614" spans="1:17" ht="25.5">
      <c r="A614" s="146">
        <v>170</v>
      </c>
      <c r="B614" s="78" t="s">
        <v>236</v>
      </c>
      <c r="C614" s="50">
        <f t="shared" si="9"/>
        <v>4178805.79</v>
      </c>
      <c r="D614" s="43">
        <v>3735078.79</v>
      </c>
      <c r="E614" s="43">
        <v>443727</v>
      </c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249"/>
      <c r="Q614" s="250"/>
    </row>
    <row r="615" spans="1:17" ht="25.5">
      <c r="A615" s="146">
        <v>171</v>
      </c>
      <c r="B615" s="78" t="s">
        <v>237</v>
      </c>
      <c r="C615" s="50">
        <f t="shared" si="9"/>
        <v>3162562.69</v>
      </c>
      <c r="D615" s="43">
        <v>2718835.69</v>
      </c>
      <c r="E615" s="43">
        <v>443727</v>
      </c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249"/>
      <c r="Q615" s="250"/>
    </row>
    <row r="616" spans="1:17" ht="25.5">
      <c r="A616" s="146">
        <v>172</v>
      </c>
      <c r="B616" s="78" t="s">
        <v>238</v>
      </c>
      <c r="C616" s="50">
        <f t="shared" si="9"/>
        <v>5090918.76</v>
      </c>
      <c r="D616" s="43">
        <v>4647191.76</v>
      </c>
      <c r="E616" s="43">
        <v>443727</v>
      </c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249"/>
      <c r="Q616" s="250"/>
    </row>
    <row r="617" spans="1:17" ht="25.5">
      <c r="A617" s="146">
        <v>173</v>
      </c>
      <c r="B617" s="78" t="s">
        <v>239</v>
      </c>
      <c r="C617" s="50">
        <f t="shared" si="9"/>
        <v>1618267.53</v>
      </c>
      <c r="D617" s="43">
        <v>1174540.53</v>
      </c>
      <c r="E617" s="43">
        <v>443727</v>
      </c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249"/>
      <c r="Q617" s="250"/>
    </row>
    <row r="618" spans="1:17" ht="25.5">
      <c r="A618" s="146">
        <v>174</v>
      </c>
      <c r="B618" s="78" t="s">
        <v>240</v>
      </c>
      <c r="C618" s="50">
        <f t="shared" si="9"/>
        <v>1411732.1</v>
      </c>
      <c r="D618" s="43">
        <v>1411732.1</v>
      </c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249"/>
      <c r="Q618" s="250"/>
    </row>
    <row r="619" spans="1:17" ht="25.5">
      <c r="A619" s="146">
        <v>175</v>
      </c>
      <c r="B619" s="78" t="s">
        <v>794</v>
      </c>
      <c r="C619" s="50">
        <f t="shared" si="9"/>
        <v>1040929.57</v>
      </c>
      <c r="D619" s="43">
        <v>1040929.57</v>
      </c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249"/>
      <c r="Q619" s="250"/>
    </row>
    <row r="620" spans="1:17" ht="38.25">
      <c r="A620" s="146">
        <v>176</v>
      </c>
      <c r="B620" s="78" t="s">
        <v>241</v>
      </c>
      <c r="C620" s="50">
        <f t="shared" si="9"/>
        <v>1742812.5999999999</v>
      </c>
      <c r="D620" s="43">
        <v>1299085.5999999999</v>
      </c>
      <c r="E620" s="43">
        <v>443727</v>
      </c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249"/>
      <c r="Q620" s="250"/>
    </row>
    <row r="621" spans="1:17" ht="38.25">
      <c r="A621" s="146">
        <v>177</v>
      </c>
      <c r="B621" s="78" t="s">
        <v>242</v>
      </c>
      <c r="C621" s="50">
        <f t="shared" si="9"/>
        <v>2774913.63</v>
      </c>
      <c r="D621" s="43">
        <v>2331186.63</v>
      </c>
      <c r="E621" s="43">
        <v>443727</v>
      </c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249"/>
      <c r="Q621" s="250"/>
    </row>
    <row r="622" spans="1:17" ht="38.25">
      <c r="A622" s="146">
        <v>178</v>
      </c>
      <c r="B622" s="78" t="s">
        <v>243</v>
      </c>
      <c r="C622" s="50">
        <f t="shared" si="9"/>
        <v>2238852.36</v>
      </c>
      <c r="D622" s="43">
        <v>2238852.36</v>
      </c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249"/>
      <c r="Q622" s="250"/>
    </row>
    <row r="623" spans="1:17" ht="25.5">
      <c r="A623" s="146">
        <v>179</v>
      </c>
      <c r="B623" s="78" t="s">
        <v>780</v>
      </c>
      <c r="C623" s="50">
        <f t="shared" si="9"/>
        <v>1256114.82</v>
      </c>
      <c r="D623" s="43">
        <v>812387.8200000001</v>
      </c>
      <c r="E623" s="43">
        <v>443727</v>
      </c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249"/>
      <c r="Q623" s="250"/>
    </row>
    <row r="624" spans="1:17" ht="25.5">
      <c r="A624" s="146">
        <v>180</v>
      </c>
      <c r="B624" s="78" t="s">
        <v>781</v>
      </c>
      <c r="C624" s="50">
        <f t="shared" si="9"/>
        <v>3516749.9</v>
      </c>
      <c r="D624" s="43">
        <v>3073022.9</v>
      </c>
      <c r="E624" s="43">
        <v>443727</v>
      </c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249"/>
      <c r="Q624" s="250"/>
    </row>
    <row r="625" spans="1:17" ht="25.5">
      <c r="A625" s="146">
        <v>181</v>
      </c>
      <c r="B625" s="78" t="s">
        <v>782</v>
      </c>
      <c r="C625" s="50">
        <f t="shared" si="9"/>
        <v>10323837.620000001</v>
      </c>
      <c r="D625" s="43">
        <v>10323837.620000001</v>
      </c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249"/>
      <c r="Q625" s="250"/>
    </row>
    <row r="626" spans="1:17" ht="25.5">
      <c r="A626" s="146">
        <v>182</v>
      </c>
      <c r="B626" s="78" t="s">
        <v>785</v>
      </c>
      <c r="C626" s="50">
        <f t="shared" si="9"/>
        <v>1129713.94</v>
      </c>
      <c r="D626" s="43">
        <v>198705.45999999996</v>
      </c>
      <c r="E626" s="43"/>
      <c r="F626" s="43">
        <v>369.8</v>
      </c>
      <c r="G626" s="43">
        <v>931008.48</v>
      </c>
      <c r="H626" s="43"/>
      <c r="I626" s="43"/>
      <c r="J626" s="43"/>
      <c r="K626" s="43"/>
      <c r="L626" s="43"/>
      <c r="M626" s="43"/>
      <c r="N626" s="43"/>
      <c r="O626" s="43"/>
      <c r="P626" s="249"/>
      <c r="Q626" s="250"/>
    </row>
    <row r="627" spans="1:17" ht="25.5">
      <c r="A627" s="146">
        <v>183</v>
      </c>
      <c r="B627" s="78" t="s">
        <v>866</v>
      </c>
      <c r="C627" s="50">
        <f t="shared" si="9"/>
        <v>9672024</v>
      </c>
      <c r="D627" s="43">
        <v>9228297</v>
      </c>
      <c r="E627" s="43">
        <v>443727</v>
      </c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249"/>
      <c r="Q627" s="250"/>
    </row>
    <row r="628" spans="1:17" ht="25.5">
      <c r="A628" s="146">
        <v>184</v>
      </c>
      <c r="B628" s="78" t="s">
        <v>867</v>
      </c>
      <c r="C628" s="50">
        <f t="shared" si="9"/>
        <v>5146288.54</v>
      </c>
      <c r="D628" s="43">
        <v>4702561.54</v>
      </c>
      <c r="E628" s="43">
        <v>443727</v>
      </c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249"/>
      <c r="Q628" s="250"/>
    </row>
    <row r="629" spans="1:17" ht="25.5">
      <c r="A629" s="146">
        <v>185</v>
      </c>
      <c r="B629" s="78" t="s">
        <v>868</v>
      </c>
      <c r="C629" s="50">
        <f t="shared" si="9"/>
        <v>12067658.03</v>
      </c>
      <c r="D629" s="43">
        <v>11180204.03</v>
      </c>
      <c r="E629" s="43">
        <v>887454</v>
      </c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249"/>
      <c r="Q629" s="250"/>
    </row>
    <row r="630" spans="1:17" ht="25.5">
      <c r="A630" s="146">
        <v>186</v>
      </c>
      <c r="B630" s="78" t="s">
        <v>783</v>
      </c>
      <c r="C630" s="50">
        <f t="shared" si="9"/>
        <v>8719425.6</v>
      </c>
      <c r="D630" s="43">
        <v>8275698.6</v>
      </c>
      <c r="E630" s="43">
        <v>443727</v>
      </c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249"/>
      <c r="Q630" s="250"/>
    </row>
    <row r="631" spans="1:17" ht="25.5">
      <c r="A631" s="146">
        <v>187</v>
      </c>
      <c r="B631" s="78" t="s">
        <v>869</v>
      </c>
      <c r="C631" s="50">
        <f t="shared" si="9"/>
        <v>3934788.79</v>
      </c>
      <c r="D631" s="43">
        <v>2214638.59</v>
      </c>
      <c r="E631" s="43">
        <v>443727</v>
      </c>
      <c r="F631" s="43">
        <v>507</v>
      </c>
      <c r="G631" s="43">
        <v>1276423.2</v>
      </c>
      <c r="H631" s="43"/>
      <c r="I631" s="43"/>
      <c r="J631" s="43"/>
      <c r="K631" s="43"/>
      <c r="L631" s="43"/>
      <c r="M631" s="43"/>
      <c r="N631" s="43"/>
      <c r="O631" s="43"/>
      <c r="P631" s="249"/>
      <c r="Q631" s="250"/>
    </row>
    <row r="632" spans="1:17" ht="25.5">
      <c r="A632" s="146">
        <v>188</v>
      </c>
      <c r="B632" s="78" t="s">
        <v>784</v>
      </c>
      <c r="C632" s="50">
        <f t="shared" si="9"/>
        <v>217119.74</v>
      </c>
      <c r="D632" s="43">
        <v>217119.74</v>
      </c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249"/>
      <c r="Q632" s="250"/>
    </row>
    <row r="633" spans="1:17" ht="25.5">
      <c r="A633" s="146">
        <v>189</v>
      </c>
      <c r="B633" s="78" t="s">
        <v>870</v>
      </c>
      <c r="C633" s="50">
        <f t="shared" si="9"/>
        <v>1508272.7400000002</v>
      </c>
      <c r="D633" s="43">
        <v>1508272.7400000002</v>
      </c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249"/>
      <c r="Q633" s="250"/>
    </row>
    <row r="634" spans="1:17" ht="25.5">
      <c r="A634" s="146">
        <v>190</v>
      </c>
      <c r="B634" s="78" t="s">
        <v>871</v>
      </c>
      <c r="C634" s="50">
        <f t="shared" si="9"/>
        <v>200613.7692</v>
      </c>
      <c r="D634" s="43">
        <v>200613.7692</v>
      </c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249"/>
      <c r="Q634" s="250"/>
    </row>
    <row r="635" spans="1:17" ht="38.25">
      <c r="A635" s="146">
        <v>191</v>
      </c>
      <c r="B635" s="78" t="s">
        <v>872</v>
      </c>
      <c r="C635" s="50">
        <f t="shared" si="9"/>
        <v>1988980.43</v>
      </c>
      <c r="D635" s="43">
        <v>1988980.43</v>
      </c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249"/>
      <c r="Q635" s="250"/>
    </row>
    <row r="636" spans="1:17" ht="25.5">
      <c r="A636" s="146">
        <v>192</v>
      </c>
      <c r="B636" s="78" t="s">
        <v>331</v>
      </c>
      <c r="C636" s="50">
        <f t="shared" si="9"/>
        <v>6193693.692</v>
      </c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>
        <v>266.1</v>
      </c>
      <c r="O636" s="43">
        <v>6193693.692</v>
      </c>
      <c r="P636" s="249"/>
      <c r="Q636" s="250"/>
    </row>
    <row r="637" spans="1:17" ht="25.5">
      <c r="A637" s="146">
        <v>193</v>
      </c>
      <c r="B637" s="78" t="s">
        <v>1099</v>
      </c>
      <c r="C637" s="50">
        <f t="shared" si="9"/>
        <v>6036949.05</v>
      </c>
      <c r="D637" s="43">
        <v>6036949.05</v>
      </c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249"/>
      <c r="Q637" s="250"/>
    </row>
    <row r="638" spans="1:17" ht="25.5">
      <c r="A638" s="146">
        <v>194</v>
      </c>
      <c r="B638" s="78" t="s">
        <v>1100</v>
      </c>
      <c r="C638" s="50">
        <f t="shared" si="9"/>
        <v>16175419.16</v>
      </c>
      <c r="D638" s="43">
        <v>15731692.16</v>
      </c>
      <c r="E638" s="43">
        <v>443727</v>
      </c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249"/>
      <c r="Q638" s="250"/>
    </row>
    <row r="639" spans="1:17" ht="25.5">
      <c r="A639" s="146">
        <v>195</v>
      </c>
      <c r="B639" s="78" t="s">
        <v>876</v>
      </c>
      <c r="C639" s="50">
        <f t="shared" si="9"/>
        <v>5006919.399999999</v>
      </c>
      <c r="D639" s="43">
        <v>5006919.399999999</v>
      </c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249"/>
      <c r="Q639" s="250"/>
    </row>
    <row r="640" spans="1:17" ht="25.5">
      <c r="A640" s="146">
        <v>196</v>
      </c>
      <c r="B640" s="78" t="s">
        <v>877</v>
      </c>
      <c r="C640" s="50">
        <f aca="true" t="shared" si="10" ref="C640:C651">D640+E640+G640+I640+K640+M640+O640</f>
        <v>15566529.5316</v>
      </c>
      <c r="D640" s="43">
        <v>13693435.1316</v>
      </c>
      <c r="E640" s="43">
        <v>443727</v>
      </c>
      <c r="F640" s="43">
        <v>908.4</v>
      </c>
      <c r="G640" s="43">
        <v>1429367.4</v>
      </c>
      <c r="H640" s="43"/>
      <c r="I640" s="43"/>
      <c r="J640" s="43"/>
      <c r="K640" s="43"/>
      <c r="L640" s="43"/>
      <c r="M640" s="43"/>
      <c r="N640" s="43"/>
      <c r="O640" s="43"/>
      <c r="P640" s="249"/>
      <c r="Q640" s="250"/>
    </row>
    <row r="641" spans="1:17" ht="25.5">
      <c r="A641" s="146">
        <v>197</v>
      </c>
      <c r="B641" s="78" t="s">
        <v>878</v>
      </c>
      <c r="C641" s="50">
        <f t="shared" si="10"/>
        <v>9003532.06</v>
      </c>
      <c r="D641" s="43">
        <v>9003532.06</v>
      </c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249"/>
      <c r="Q641" s="250"/>
    </row>
    <row r="642" spans="1:17" ht="25.5">
      <c r="A642" s="146">
        <v>198</v>
      </c>
      <c r="B642" s="78" t="s">
        <v>786</v>
      </c>
      <c r="C642" s="50">
        <f t="shared" si="10"/>
        <v>3861823.99</v>
      </c>
      <c r="D642" s="43">
        <v>1387023.1900000004</v>
      </c>
      <c r="E642" s="43"/>
      <c r="F642" s="43">
        <v>983</v>
      </c>
      <c r="G642" s="43">
        <v>2474800.8</v>
      </c>
      <c r="H642" s="43"/>
      <c r="I642" s="43"/>
      <c r="J642" s="43"/>
      <c r="K642" s="43"/>
      <c r="L642" s="43"/>
      <c r="M642" s="43"/>
      <c r="N642" s="43"/>
      <c r="O642" s="43"/>
      <c r="P642" s="249"/>
      <c r="Q642" s="250"/>
    </row>
    <row r="643" spans="1:17" ht="25.5">
      <c r="A643" s="146">
        <v>199</v>
      </c>
      <c r="B643" s="78" t="s">
        <v>879</v>
      </c>
      <c r="C643" s="50">
        <f t="shared" si="10"/>
        <v>10051106.290600002</v>
      </c>
      <c r="D643" s="43">
        <v>6969286.539600002</v>
      </c>
      <c r="E643" s="43"/>
      <c r="F643" s="43"/>
      <c r="G643" s="43"/>
      <c r="H643" s="43"/>
      <c r="I643" s="43"/>
      <c r="J643" s="43"/>
      <c r="K643" s="43"/>
      <c r="L643" s="43">
        <v>1263.4</v>
      </c>
      <c r="M643" s="43">
        <v>3081819.751</v>
      </c>
      <c r="N643" s="43"/>
      <c r="O643" s="43"/>
      <c r="P643" s="249"/>
      <c r="Q643" s="250"/>
    </row>
    <row r="644" spans="1:17" ht="25.5">
      <c r="A644" s="146">
        <v>200</v>
      </c>
      <c r="B644" s="78" t="s">
        <v>880</v>
      </c>
      <c r="C644" s="50">
        <f t="shared" si="10"/>
        <v>9745823.02</v>
      </c>
      <c r="D644" s="43">
        <v>8858369.02</v>
      </c>
      <c r="E644" s="43">
        <v>887454</v>
      </c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249"/>
      <c r="Q644" s="250"/>
    </row>
    <row r="645" spans="1:17" ht="25.5">
      <c r="A645" s="146">
        <v>201</v>
      </c>
      <c r="B645" s="78" t="s">
        <v>881</v>
      </c>
      <c r="C645" s="50">
        <f t="shared" si="10"/>
        <v>4068977.03</v>
      </c>
      <c r="D645" s="43">
        <v>4068977.03</v>
      </c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249"/>
      <c r="Q645" s="250"/>
    </row>
    <row r="646" spans="1:17" ht="25.5">
      <c r="A646" s="146">
        <v>202</v>
      </c>
      <c r="B646" s="78" t="s">
        <v>787</v>
      </c>
      <c r="C646" s="50">
        <f t="shared" si="10"/>
        <v>22385012.28</v>
      </c>
      <c r="D646" s="43">
        <v>19591420.380000003</v>
      </c>
      <c r="E646" s="43">
        <v>887454</v>
      </c>
      <c r="F646" s="43">
        <v>1211.4</v>
      </c>
      <c r="G646" s="43">
        <v>1906137.9000000001</v>
      </c>
      <c r="H646" s="43"/>
      <c r="I646" s="43"/>
      <c r="J646" s="43"/>
      <c r="K646" s="43"/>
      <c r="L646" s="43"/>
      <c r="M646" s="43"/>
      <c r="N646" s="43"/>
      <c r="O646" s="43"/>
      <c r="P646" s="249"/>
      <c r="Q646" s="250"/>
    </row>
    <row r="647" spans="1:17" ht="25.5">
      <c r="A647" s="146">
        <v>203</v>
      </c>
      <c r="B647" s="78" t="s">
        <v>788</v>
      </c>
      <c r="C647" s="50">
        <f t="shared" si="10"/>
        <v>26562800.5</v>
      </c>
      <c r="D647" s="43">
        <v>26562800.5</v>
      </c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249"/>
      <c r="Q647" s="250"/>
    </row>
    <row r="648" spans="1:17" ht="25.5">
      <c r="A648" s="146">
        <v>204</v>
      </c>
      <c r="B648" s="78" t="s">
        <v>882</v>
      </c>
      <c r="C648" s="50">
        <f t="shared" si="10"/>
        <v>8001106.869</v>
      </c>
      <c r="D648" s="43">
        <v>7557379.869</v>
      </c>
      <c r="E648" s="43">
        <v>443727</v>
      </c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249"/>
      <c r="Q648" s="250"/>
    </row>
    <row r="649" spans="1:17" ht="25.5">
      <c r="A649" s="146">
        <v>205</v>
      </c>
      <c r="B649" s="78" t="s">
        <v>883</v>
      </c>
      <c r="C649" s="50">
        <f t="shared" si="10"/>
        <v>1925362.2598095236</v>
      </c>
      <c r="D649" s="43">
        <v>1925362.2598095236</v>
      </c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249"/>
      <c r="Q649" s="250"/>
    </row>
    <row r="650" spans="1:17" ht="25.5">
      <c r="A650" s="146">
        <v>206</v>
      </c>
      <c r="B650" s="78" t="s">
        <v>884</v>
      </c>
      <c r="C650" s="50">
        <f t="shared" si="10"/>
        <v>393918.09</v>
      </c>
      <c r="D650" s="43">
        <v>393918.09</v>
      </c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249"/>
      <c r="Q650" s="250"/>
    </row>
    <row r="651" spans="1:17" ht="25.5">
      <c r="A651" s="146">
        <v>207</v>
      </c>
      <c r="B651" s="78" t="s">
        <v>683</v>
      </c>
      <c r="C651" s="50">
        <f t="shared" si="10"/>
        <v>2566392.2800000003</v>
      </c>
      <c r="D651" s="43">
        <v>1194174.4000000004</v>
      </c>
      <c r="E651" s="43">
        <v>443727</v>
      </c>
      <c r="F651" s="43"/>
      <c r="G651" s="43"/>
      <c r="H651" s="43"/>
      <c r="I651" s="43"/>
      <c r="J651" s="43">
        <v>1681</v>
      </c>
      <c r="K651" s="43">
        <v>928490.88</v>
      </c>
      <c r="L651" s="43"/>
      <c r="M651" s="43"/>
      <c r="N651" s="43"/>
      <c r="O651" s="43"/>
      <c r="P651" s="249"/>
      <c r="Q651" s="250"/>
    </row>
    <row r="652" spans="1:17" ht="12.75">
      <c r="A652" s="124"/>
      <c r="B652" s="60" t="s">
        <v>703</v>
      </c>
      <c r="C652" s="45">
        <f aca="true" t="shared" si="11" ref="C652:O652">SUM(C575:C651)</f>
        <v>447231550.1412095</v>
      </c>
      <c r="D652" s="45">
        <f t="shared" si="11"/>
        <v>357615314.02320945</v>
      </c>
      <c r="E652" s="45">
        <f t="shared" si="11"/>
        <v>21456246</v>
      </c>
      <c r="F652" s="45">
        <f t="shared" si="11"/>
        <v>24684.000000000004</v>
      </c>
      <c r="G652" s="45">
        <f t="shared" si="11"/>
        <v>52651135.26</v>
      </c>
      <c r="H652" s="145">
        <f t="shared" si="11"/>
        <v>2</v>
      </c>
      <c r="I652" s="45">
        <f t="shared" si="11"/>
        <v>3600000</v>
      </c>
      <c r="J652" s="45">
        <f t="shared" si="11"/>
        <v>2011</v>
      </c>
      <c r="K652" s="45">
        <f t="shared" si="11"/>
        <v>1703471.1</v>
      </c>
      <c r="L652" s="45">
        <f t="shared" si="11"/>
        <v>2024.4</v>
      </c>
      <c r="M652" s="45">
        <f t="shared" si="11"/>
        <v>4011690.066</v>
      </c>
      <c r="N652" s="45">
        <f t="shared" si="11"/>
        <v>266.1</v>
      </c>
      <c r="O652" s="45">
        <f t="shared" si="11"/>
        <v>6193693.692</v>
      </c>
      <c r="P652" s="249"/>
      <c r="Q652" s="250"/>
    </row>
    <row r="653" spans="1:17" ht="12.75">
      <c r="A653" s="124"/>
      <c r="B653" s="59"/>
      <c r="C653" s="44"/>
      <c r="D653" s="44"/>
      <c r="E653" s="58"/>
      <c r="F653" s="44"/>
      <c r="G653" s="44"/>
      <c r="H653" s="47"/>
      <c r="I653" s="44"/>
      <c r="J653" s="44"/>
      <c r="K653" s="44"/>
      <c r="L653" s="44"/>
      <c r="M653" s="44"/>
      <c r="N653" s="44"/>
      <c r="O653" s="44"/>
      <c r="P653" s="249"/>
      <c r="Q653" s="250"/>
    </row>
    <row r="654" spans="1:17" ht="25.5">
      <c r="A654" s="124"/>
      <c r="B654" s="60" t="s">
        <v>1170</v>
      </c>
      <c r="C654" s="46">
        <f aca="true" t="shared" si="12" ref="C654:O654">C402+C406+C413+C418+C423+C432+C436+C441+C445+C453+C460+C465+C470+C484+C495+C498+C510+C513+C516+C522+C549+C564+C573+C652</f>
        <v>782509117.2612095</v>
      </c>
      <c r="D654" s="46">
        <f t="shared" si="12"/>
        <v>562262995.7132094</v>
      </c>
      <c r="E654" s="46">
        <f t="shared" si="12"/>
        <v>22479704.13</v>
      </c>
      <c r="F654" s="46">
        <f t="shared" si="12"/>
        <v>82804.03</v>
      </c>
      <c r="G654" s="46">
        <f t="shared" si="12"/>
        <v>181104388.47</v>
      </c>
      <c r="H654" s="48">
        <f t="shared" si="12"/>
        <v>2</v>
      </c>
      <c r="I654" s="46">
        <f t="shared" si="12"/>
        <v>3600000</v>
      </c>
      <c r="J654" s="46">
        <f t="shared" si="12"/>
        <v>2927.09</v>
      </c>
      <c r="K654" s="46">
        <f t="shared" si="12"/>
        <v>2856645.1900000004</v>
      </c>
      <c r="L654" s="46">
        <f t="shared" si="12"/>
        <v>2024.4</v>
      </c>
      <c r="M654" s="46">
        <f t="shared" si="12"/>
        <v>4011690.066</v>
      </c>
      <c r="N654" s="46">
        <f t="shared" si="12"/>
        <v>266.1</v>
      </c>
      <c r="O654" s="46">
        <f t="shared" si="12"/>
        <v>6193693.692</v>
      </c>
      <c r="P654" s="249"/>
      <c r="Q654" s="250"/>
    </row>
    <row r="655" spans="1:17" ht="12.75">
      <c r="A655" s="289" t="s">
        <v>1522</v>
      </c>
      <c r="B655" s="290"/>
      <c r="C655" s="290"/>
      <c r="D655" s="290"/>
      <c r="E655" s="290"/>
      <c r="F655" s="290"/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1"/>
    </row>
    <row r="656" spans="1:17" ht="12.75">
      <c r="A656" s="289" t="s">
        <v>748</v>
      </c>
      <c r="B656" s="290"/>
      <c r="C656" s="290"/>
      <c r="D656" s="290"/>
      <c r="E656" s="290"/>
      <c r="F656" s="290"/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1"/>
    </row>
    <row r="657" spans="1:17" ht="25.5">
      <c r="A657" s="122">
        <v>1</v>
      </c>
      <c r="B657" s="134" t="s">
        <v>1081</v>
      </c>
      <c r="C657" s="40">
        <v>1035363</v>
      </c>
      <c r="D657" s="147"/>
      <c r="E657" s="147"/>
      <c r="F657" s="40">
        <v>658</v>
      </c>
      <c r="G657" s="40">
        <v>1035363</v>
      </c>
      <c r="H657" s="134"/>
      <c r="I657" s="134"/>
      <c r="J657" s="134"/>
      <c r="K657" s="134"/>
      <c r="L657" s="134"/>
      <c r="M657" s="134"/>
      <c r="N657" s="134"/>
      <c r="O657" s="139">
        <f>C658-K657</f>
        <v>1035363</v>
      </c>
      <c r="P657" s="304"/>
      <c r="Q657" s="305"/>
    </row>
    <row r="658" spans="1:17" ht="12.75">
      <c r="A658" s="123"/>
      <c r="B658" s="65" t="s">
        <v>739</v>
      </c>
      <c r="C658" s="41">
        <f>SUM(C657)</f>
        <v>1035363</v>
      </c>
      <c r="D658" s="41"/>
      <c r="E658" s="41"/>
      <c r="F658" s="41">
        <f>SUM(F657)</f>
        <v>658</v>
      </c>
      <c r="G658" s="41">
        <f>SUM(G657)</f>
        <v>1035363</v>
      </c>
      <c r="H658" s="40"/>
      <c r="I658" s="40"/>
      <c r="J658" s="40"/>
      <c r="K658" s="40"/>
      <c r="L658" s="40"/>
      <c r="M658" s="40"/>
      <c r="N658" s="40"/>
      <c r="O658" s="40"/>
      <c r="P658" s="298"/>
      <c r="Q658" s="299"/>
    </row>
    <row r="659" spans="1:17" ht="12.75">
      <c r="A659" s="289" t="s">
        <v>746</v>
      </c>
      <c r="B659" s="290"/>
      <c r="C659" s="290"/>
      <c r="D659" s="290"/>
      <c r="E659" s="290"/>
      <c r="F659" s="290"/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1"/>
    </row>
    <row r="660" spans="1:17" ht="25.5">
      <c r="A660" s="133">
        <v>2</v>
      </c>
      <c r="B660" s="134" t="s">
        <v>176</v>
      </c>
      <c r="C660" s="50">
        <v>2268357.6</v>
      </c>
      <c r="D660" s="50"/>
      <c r="E660" s="50"/>
      <c r="F660" s="50">
        <v>901</v>
      </c>
      <c r="G660" s="50">
        <v>2268357.6</v>
      </c>
      <c r="H660" s="53"/>
      <c r="I660" s="53"/>
      <c r="J660" s="53"/>
      <c r="K660" s="53"/>
      <c r="L660" s="53"/>
      <c r="M660" s="53"/>
      <c r="N660" s="53"/>
      <c r="O660" s="53"/>
      <c r="P660" s="298"/>
      <c r="Q660" s="299"/>
    </row>
    <row r="661" spans="1:17" ht="25.5">
      <c r="A661" s="133">
        <v>3</v>
      </c>
      <c r="B661" s="134" t="s">
        <v>173</v>
      </c>
      <c r="C661" s="50">
        <v>200763.22</v>
      </c>
      <c r="D661" s="50">
        <v>200763.22</v>
      </c>
      <c r="E661" s="50"/>
      <c r="F661" s="50"/>
      <c r="G661" s="50"/>
      <c r="H661" s="53"/>
      <c r="I661" s="53"/>
      <c r="J661" s="53"/>
      <c r="K661" s="53"/>
      <c r="L661" s="53"/>
      <c r="M661" s="53"/>
      <c r="N661" s="53"/>
      <c r="O661" s="53"/>
      <c r="P661" s="298"/>
      <c r="Q661" s="299"/>
    </row>
    <row r="662" spans="1:17" ht="12.75">
      <c r="A662" s="123"/>
      <c r="B662" s="65" t="s">
        <v>739</v>
      </c>
      <c r="C662" s="41">
        <f>SUM(C660:C661)</f>
        <v>2469120.8200000003</v>
      </c>
      <c r="D662" s="41">
        <f>SUM(D660:D661)</f>
        <v>200763.22</v>
      </c>
      <c r="E662" s="41"/>
      <c r="F662" s="41">
        <f>SUM(F660:F661)</f>
        <v>901</v>
      </c>
      <c r="G662" s="41">
        <f>SUM(G660:G661)</f>
        <v>2268357.6</v>
      </c>
      <c r="H662" s="53"/>
      <c r="I662" s="53"/>
      <c r="J662" s="53"/>
      <c r="K662" s="53"/>
      <c r="L662" s="53"/>
      <c r="M662" s="53"/>
      <c r="N662" s="53"/>
      <c r="O662" s="53"/>
      <c r="P662" s="298"/>
      <c r="Q662" s="299"/>
    </row>
    <row r="663" spans="1:17" ht="12.75">
      <c r="A663" s="289" t="s">
        <v>747</v>
      </c>
      <c r="B663" s="290"/>
      <c r="C663" s="290"/>
      <c r="D663" s="290"/>
      <c r="E663" s="290"/>
      <c r="F663" s="290"/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1"/>
    </row>
    <row r="664" spans="1:17" ht="25.5">
      <c r="A664" s="122">
        <v>4</v>
      </c>
      <c r="B664" s="134" t="s">
        <v>339</v>
      </c>
      <c r="C664" s="85">
        <v>2063592.59</v>
      </c>
      <c r="D664" s="85">
        <v>2063592.59</v>
      </c>
      <c r="E664" s="40"/>
      <c r="F664" s="40"/>
      <c r="G664" s="85"/>
      <c r="H664" s="40"/>
      <c r="I664" s="40"/>
      <c r="J664" s="40"/>
      <c r="K664" s="40"/>
      <c r="L664" s="40"/>
      <c r="M664" s="40"/>
      <c r="N664" s="40"/>
      <c r="O664" s="40"/>
      <c r="P664" s="249"/>
      <c r="Q664" s="250"/>
    </row>
    <row r="665" spans="1:17" ht="25.5">
      <c r="A665" s="122">
        <v>5</v>
      </c>
      <c r="B665" s="135" t="s">
        <v>1241</v>
      </c>
      <c r="C665" s="85">
        <v>1296564</v>
      </c>
      <c r="D665" s="85"/>
      <c r="E665" s="40"/>
      <c r="F665" s="40">
        <v>515</v>
      </c>
      <c r="G665" s="40">
        <v>1296564</v>
      </c>
      <c r="H665" s="40"/>
      <c r="I665" s="40"/>
      <c r="J665" s="40"/>
      <c r="K665" s="40"/>
      <c r="L665" s="40"/>
      <c r="M665" s="40"/>
      <c r="N665" s="40"/>
      <c r="O665" s="40"/>
      <c r="P665" s="249"/>
      <c r="Q665" s="250"/>
    </row>
    <row r="666" spans="1:17" ht="25.5">
      <c r="A666" s="122">
        <v>6</v>
      </c>
      <c r="B666" s="135" t="s">
        <v>1242</v>
      </c>
      <c r="C666" s="85">
        <v>1696610.64</v>
      </c>
      <c r="D666" s="85"/>
      <c r="E666" s="40"/>
      <c r="F666" s="40">
        <v>673.9</v>
      </c>
      <c r="G666" s="40">
        <v>1696610.64</v>
      </c>
      <c r="H666" s="40"/>
      <c r="I666" s="40"/>
      <c r="J666" s="40"/>
      <c r="K666" s="40"/>
      <c r="L666" s="40"/>
      <c r="M666" s="40"/>
      <c r="N666" s="40"/>
      <c r="O666" s="40"/>
      <c r="P666" s="249"/>
      <c r="Q666" s="250"/>
    </row>
    <row r="667" spans="1:17" ht="25.5">
      <c r="A667" s="122">
        <v>7</v>
      </c>
      <c r="B667" s="135" t="s">
        <v>1243</v>
      </c>
      <c r="C667" s="85">
        <v>976828.8</v>
      </c>
      <c r="D667" s="85"/>
      <c r="E667" s="40"/>
      <c r="F667" s="40">
        <v>388</v>
      </c>
      <c r="G667" s="4">
        <v>976828.8</v>
      </c>
      <c r="H667" s="40"/>
      <c r="I667" s="40"/>
      <c r="J667" s="40"/>
      <c r="K667" s="40"/>
      <c r="L667" s="40"/>
      <c r="M667" s="40"/>
      <c r="N667" s="40"/>
      <c r="O667" s="40"/>
      <c r="P667" s="249"/>
      <c r="Q667" s="250"/>
    </row>
    <row r="668" spans="1:17" ht="14.25">
      <c r="A668" s="136"/>
      <c r="B668" s="65" t="s">
        <v>739</v>
      </c>
      <c r="C668" s="41">
        <f>SUM(C664:C667)</f>
        <v>6033596.029999999</v>
      </c>
      <c r="D668" s="41">
        <f>SUM(D664:D667)</f>
        <v>2063592.59</v>
      </c>
      <c r="E668" s="41"/>
      <c r="F668" s="41">
        <f>SUM(F664:F667)</f>
        <v>1576.9</v>
      </c>
      <c r="G668" s="41">
        <f>SUM(G664:G667)</f>
        <v>3970003.4399999995</v>
      </c>
      <c r="H668" s="81"/>
      <c r="I668" s="81"/>
      <c r="J668" s="81"/>
      <c r="K668" s="81"/>
      <c r="L668" s="81"/>
      <c r="M668" s="81"/>
      <c r="N668" s="28"/>
      <c r="O668" s="40"/>
      <c r="P668" s="249"/>
      <c r="Q668" s="250"/>
    </row>
    <row r="669" spans="1:17" ht="12.75">
      <c r="A669" s="289" t="s">
        <v>764</v>
      </c>
      <c r="B669" s="290"/>
      <c r="C669" s="290"/>
      <c r="D669" s="290"/>
      <c r="E669" s="290"/>
      <c r="F669" s="290"/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1"/>
    </row>
    <row r="670" spans="1:17" ht="25.5">
      <c r="A670" s="122">
        <v>8</v>
      </c>
      <c r="B670" s="135" t="s">
        <v>250</v>
      </c>
      <c r="C670" s="85">
        <v>3178752.62</v>
      </c>
      <c r="D670" s="85">
        <v>2618240.45</v>
      </c>
      <c r="E670" s="85"/>
      <c r="F670" s="85">
        <v>356.22</v>
      </c>
      <c r="G670" s="85">
        <v>560512.17</v>
      </c>
      <c r="H670" s="40"/>
      <c r="I670" s="40"/>
      <c r="J670" s="40"/>
      <c r="K670" s="40"/>
      <c r="L670" s="40"/>
      <c r="M670" s="40"/>
      <c r="N670" s="40"/>
      <c r="O670" s="40"/>
      <c r="P670" s="249"/>
      <c r="Q670" s="250"/>
    </row>
    <row r="671" spans="1:17" ht="25.5">
      <c r="A671" s="122">
        <v>9</v>
      </c>
      <c r="B671" s="135" t="s">
        <v>1244</v>
      </c>
      <c r="C671" s="85">
        <v>2802365.74</v>
      </c>
      <c r="D671" s="85"/>
      <c r="E671" s="85"/>
      <c r="F671" s="85">
        <v>1113.11</v>
      </c>
      <c r="G671" s="85">
        <v>2802365.74</v>
      </c>
      <c r="H671" s="40"/>
      <c r="I671" s="40"/>
      <c r="J671" s="40"/>
      <c r="K671" s="40"/>
      <c r="L671" s="40"/>
      <c r="M671" s="40"/>
      <c r="N671" s="40"/>
      <c r="O671" s="40"/>
      <c r="P671" s="249"/>
      <c r="Q671" s="250"/>
    </row>
    <row r="672" spans="1:17" ht="12.75">
      <c r="A672" s="122"/>
      <c r="B672" s="65" t="s">
        <v>776</v>
      </c>
      <c r="C672" s="41">
        <f>SUM(C670:C671)</f>
        <v>5981118.36</v>
      </c>
      <c r="D672" s="41">
        <f>SUM(D670:D671)</f>
        <v>2618240.45</v>
      </c>
      <c r="E672" s="41"/>
      <c r="F672" s="41">
        <f>SUM(F670:F671)</f>
        <v>1469.33</v>
      </c>
      <c r="G672" s="41">
        <f>SUM(G670:G671)</f>
        <v>3362877.91</v>
      </c>
      <c r="H672" s="41"/>
      <c r="I672" s="41"/>
      <c r="J672" s="41"/>
      <c r="K672" s="41"/>
      <c r="L672" s="41"/>
      <c r="M672" s="41"/>
      <c r="N672" s="40"/>
      <c r="O672" s="40"/>
      <c r="P672" s="249"/>
      <c r="Q672" s="250"/>
    </row>
    <row r="673" spans="1:17" ht="12.75">
      <c r="A673" s="289" t="s">
        <v>737</v>
      </c>
      <c r="B673" s="290"/>
      <c r="C673" s="290"/>
      <c r="D673" s="290"/>
      <c r="E673" s="290"/>
      <c r="F673" s="290"/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1"/>
    </row>
    <row r="674" spans="1:17" ht="12.75">
      <c r="A674" s="122">
        <v>10</v>
      </c>
      <c r="B674" s="135" t="s">
        <v>639</v>
      </c>
      <c r="C674" s="50">
        <v>134831</v>
      </c>
      <c r="D674" s="50">
        <v>134831</v>
      </c>
      <c r="E674" s="80"/>
      <c r="F674" s="50"/>
      <c r="G674" s="50"/>
      <c r="H674" s="52"/>
      <c r="I674" s="52"/>
      <c r="J674" s="52"/>
      <c r="K674" s="52"/>
      <c r="L674" s="52"/>
      <c r="M674" s="80"/>
      <c r="N674" s="52"/>
      <c r="O674" s="52"/>
      <c r="P674" s="249"/>
      <c r="Q674" s="250"/>
    </row>
    <row r="675" spans="1:17" ht="25.5">
      <c r="A675" s="122">
        <v>11</v>
      </c>
      <c r="B675" s="135" t="s">
        <v>276</v>
      </c>
      <c r="C675" s="50">
        <v>220778</v>
      </c>
      <c r="D675" s="50">
        <v>220778</v>
      </c>
      <c r="E675" s="80"/>
      <c r="F675" s="50"/>
      <c r="G675" s="50"/>
      <c r="H675" s="52"/>
      <c r="I675" s="52"/>
      <c r="J675" s="52"/>
      <c r="K675" s="52"/>
      <c r="L675" s="52"/>
      <c r="M675" s="80"/>
      <c r="N675" s="52"/>
      <c r="O675" s="52"/>
      <c r="P675" s="250"/>
      <c r="Q675" s="300"/>
    </row>
    <row r="676" spans="1:17" ht="12.75">
      <c r="A676" s="123"/>
      <c r="B676" s="65" t="s">
        <v>739</v>
      </c>
      <c r="C676" s="41">
        <f>SUM(C674:C675)</f>
        <v>355609</v>
      </c>
      <c r="D676" s="41">
        <f>SUM(D674:D675)</f>
        <v>355609</v>
      </c>
      <c r="E676" s="41"/>
      <c r="F676" s="41"/>
      <c r="G676" s="41"/>
      <c r="H676" s="81"/>
      <c r="I676" s="81"/>
      <c r="J676" s="81"/>
      <c r="K676" s="81"/>
      <c r="L676" s="81"/>
      <c r="M676" s="81"/>
      <c r="N676" s="81"/>
      <c r="O676" s="52"/>
      <c r="P676" s="249"/>
      <c r="Q676" s="250"/>
    </row>
    <row r="677" spans="1:17" ht="12.75">
      <c r="A677" s="289" t="s">
        <v>740</v>
      </c>
      <c r="B677" s="290"/>
      <c r="C677" s="290"/>
      <c r="D677" s="290"/>
      <c r="E677" s="290"/>
      <c r="F677" s="290"/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1"/>
    </row>
    <row r="678" spans="1:17" ht="25.5">
      <c r="A678" s="122">
        <v>12</v>
      </c>
      <c r="B678" s="134" t="s">
        <v>17</v>
      </c>
      <c r="C678" s="50">
        <f>D678+E678+G678</f>
        <v>859131</v>
      </c>
      <c r="D678" s="50"/>
      <c r="E678" s="50"/>
      <c r="F678" s="50">
        <v>546</v>
      </c>
      <c r="G678" s="50">
        <v>859131</v>
      </c>
      <c r="H678" s="40"/>
      <c r="I678" s="40"/>
      <c r="J678" s="40"/>
      <c r="K678" s="40"/>
      <c r="L678" s="40"/>
      <c r="M678" s="40"/>
      <c r="N678" s="40"/>
      <c r="O678" s="40"/>
      <c r="P678" s="249"/>
      <c r="Q678" s="250"/>
    </row>
    <row r="679" spans="1:17" ht="25.5">
      <c r="A679" s="122">
        <v>13</v>
      </c>
      <c r="B679" s="134" t="s">
        <v>632</v>
      </c>
      <c r="C679" s="50">
        <f aca="true" t="shared" si="13" ref="C679:C684">D679+E679+G679</f>
        <v>380315.7</v>
      </c>
      <c r="D679" s="50">
        <v>380315.7</v>
      </c>
      <c r="E679" s="50"/>
      <c r="F679" s="50"/>
      <c r="G679" s="50"/>
      <c r="H679" s="40"/>
      <c r="I679" s="40"/>
      <c r="J679" s="40"/>
      <c r="K679" s="40"/>
      <c r="L679" s="40"/>
      <c r="M679" s="40"/>
      <c r="N679" s="40"/>
      <c r="O679" s="40"/>
      <c r="P679" s="250"/>
      <c r="Q679" s="300"/>
    </row>
    <row r="680" spans="1:17" ht="25.5">
      <c r="A680" s="122">
        <v>14</v>
      </c>
      <c r="B680" s="134" t="s">
        <v>633</v>
      </c>
      <c r="C680" s="50">
        <f t="shared" si="13"/>
        <v>2723150.09</v>
      </c>
      <c r="D680" s="50">
        <v>677625.27</v>
      </c>
      <c r="E680" s="50"/>
      <c r="F680" s="50">
        <v>812.49</v>
      </c>
      <c r="G680" s="50">
        <v>2045524.82</v>
      </c>
      <c r="H680" s="40"/>
      <c r="I680" s="40"/>
      <c r="J680" s="40"/>
      <c r="K680" s="40"/>
      <c r="L680" s="40"/>
      <c r="M680" s="40"/>
      <c r="N680" s="40"/>
      <c r="O680" s="40"/>
      <c r="P680" s="250"/>
      <c r="Q680" s="300"/>
    </row>
    <row r="681" spans="1:17" ht="25.5">
      <c r="A681" s="122">
        <v>15</v>
      </c>
      <c r="B681" s="134" t="s">
        <v>18</v>
      </c>
      <c r="C681" s="50">
        <f t="shared" si="13"/>
        <v>2263031.36</v>
      </c>
      <c r="D681" s="50">
        <v>609396.16</v>
      </c>
      <c r="E681" s="50"/>
      <c r="F681" s="50">
        <v>656.83</v>
      </c>
      <c r="G681" s="50">
        <v>1653635.2</v>
      </c>
      <c r="H681" s="40"/>
      <c r="I681" s="40"/>
      <c r="J681" s="40"/>
      <c r="K681" s="40"/>
      <c r="L681" s="40"/>
      <c r="M681" s="40"/>
      <c r="N681" s="40"/>
      <c r="O681" s="40"/>
      <c r="P681" s="250"/>
      <c r="Q681" s="300"/>
    </row>
    <row r="682" spans="1:17" ht="25.5">
      <c r="A682" s="122">
        <v>16</v>
      </c>
      <c r="B682" s="134" t="s">
        <v>19</v>
      </c>
      <c r="C682" s="50">
        <f t="shared" si="13"/>
        <v>2251996.66</v>
      </c>
      <c r="D682" s="50">
        <v>598436.98</v>
      </c>
      <c r="E682" s="50"/>
      <c r="F682" s="50">
        <v>656.8</v>
      </c>
      <c r="G682" s="50">
        <v>1653559.68</v>
      </c>
      <c r="H682" s="40"/>
      <c r="I682" s="40"/>
      <c r="J682" s="40"/>
      <c r="K682" s="40"/>
      <c r="L682" s="40"/>
      <c r="M682" s="40"/>
      <c r="N682" s="40"/>
      <c r="O682" s="40"/>
      <c r="P682" s="250"/>
      <c r="Q682" s="300"/>
    </row>
    <row r="683" spans="1:17" ht="25.5">
      <c r="A683" s="122">
        <v>17</v>
      </c>
      <c r="B683" s="134" t="s">
        <v>629</v>
      </c>
      <c r="C683" s="50">
        <f t="shared" si="13"/>
        <v>661806.3</v>
      </c>
      <c r="D683" s="50">
        <v>661806.3</v>
      </c>
      <c r="E683" s="50"/>
      <c r="F683" s="50"/>
      <c r="G683" s="50"/>
      <c r="H683" s="40"/>
      <c r="I683" s="40"/>
      <c r="J683" s="40"/>
      <c r="K683" s="40"/>
      <c r="L683" s="40"/>
      <c r="M683" s="40"/>
      <c r="N683" s="40"/>
      <c r="O683" s="40"/>
      <c r="P683" s="250"/>
      <c r="Q683" s="300"/>
    </row>
    <row r="684" spans="1:17" ht="25.5">
      <c r="A684" s="122">
        <v>18</v>
      </c>
      <c r="B684" s="134" t="s">
        <v>630</v>
      </c>
      <c r="C684" s="50">
        <f t="shared" si="13"/>
        <v>599493.2</v>
      </c>
      <c r="D684" s="50">
        <v>599493.2</v>
      </c>
      <c r="E684" s="50"/>
      <c r="F684" s="50"/>
      <c r="G684" s="50"/>
      <c r="H684" s="40"/>
      <c r="I684" s="40"/>
      <c r="J684" s="40"/>
      <c r="K684" s="40"/>
      <c r="L684" s="40"/>
      <c r="M684" s="40"/>
      <c r="N684" s="40"/>
      <c r="O684" s="40"/>
      <c r="P684" s="250"/>
      <c r="Q684" s="300"/>
    </row>
    <row r="685" spans="1:17" ht="12.75">
      <c r="A685" s="122"/>
      <c r="B685" s="65" t="s">
        <v>739</v>
      </c>
      <c r="C685" s="41">
        <f>SUM(C678:C684)</f>
        <v>9738924.31</v>
      </c>
      <c r="D685" s="41">
        <f>SUM(D678:D684)</f>
        <v>3527073.6100000003</v>
      </c>
      <c r="E685" s="41"/>
      <c r="F685" s="41">
        <f>SUM(F678:F684)</f>
        <v>2672.12</v>
      </c>
      <c r="G685" s="41">
        <f>SUM(G678:G684)</f>
        <v>6211850.7</v>
      </c>
      <c r="H685" s="41"/>
      <c r="I685" s="41"/>
      <c r="J685" s="41"/>
      <c r="K685" s="41"/>
      <c r="L685" s="41"/>
      <c r="M685" s="41"/>
      <c r="N685" s="40"/>
      <c r="O685" s="40"/>
      <c r="P685" s="249"/>
      <c r="Q685" s="250"/>
    </row>
    <row r="686" spans="1:17" ht="12.75">
      <c r="A686" s="289" t="s">
        <v>775</v>
      </c>
      <c r="B686" s="290"/>
      <c r="C686" s="290"/>
      <c r="D686" s="290"/>
      <c r="E686" s="290"/>
      <c r="F686" s="290"/>
      <c r="G686" s="290"/>
      <c r="H686" s="290"/>
      <c r="I686" s="290"/>
      <c r="J686" s="290"/>
      <c r="K686" s="290"/>
      <c r="L686" s="290"/>
      <c r="M686" s="290"/>
      <c r="N686" s="290"/>
      <c r="O686" s="290"/>
      <c r="P686" s="290"/>
      <c r="Q686" s="291"/>
    </row>
    <row r="687" spans="1:17" ht="25.5">
      <c r="A687" s="122">
        <v>19</v>
      </c>
      <c r="B687" s="135" t="s">
        <v>1245</v>
      </c>
      <c r="C687" s="50">
        <v>510675.31</v>
      </c>
      <c r="D687" s="50">
        <v>510675.31</v>
      </c>
      <c r="E687" s="50"/>
      <c r="F687" s="50"/>
      <c r="G687" s="50"/>
      <c r="H687" s="87"/>
      <c r="I687" s="87"/>
      <c r="J687" s="87"/>
      <c r="K687" s="87"/>
      <c r="L687" s="87"/>
      <c r="M687" s="87"/>
      <c r="N687" s="87"/>
      <c r="O687" s="87"/>
      <c r="P687" s="249"/>
      <c r="Q687" s="250"/>
    </row>
    <row r="688" spans="1:17" ht="25.5">
      <c r="A688" s="122">
        <v>20</v>
      </c>
      <c r="B688" s="135" t="s">
        <v>341</v>
      </c>
      <c r="C688" s="50">
        <v>2232331.29</v>
      </c>
      <c r="D688" s="50"/>
      <c r="E688" s="50"/>
      <c r="F688" s="50">
        <v>886.69</v>
      </c>
      <c r="G688" s="50">
        <v>2232331.29</v>
      </c>
      <c r="H688" s="87"/>
      <c r="I688" s="87"/>
      <c r="J688" s="87"/>
      <c r="K688" s="87"/>
      <c r="L688" s="87"/>
      <c r="M688" s="87"/>
      <c r="N688" s="87"/>
      <c r="O688" s="87"/>
      <c r="P688" s="249"/>
      <c r="Q688" s="250"/>
    </row>
    <row r="689" spans="1:17" ht="25.5">
      <c r="A689" s="122">
        <v>21</v>
      </c>
      <c r="B689" s="135" t="s">
        <v>607</v>
      </c>
      <c r="C689" s="50">
        <v>189436.43</v>
      </c>
      <c r="D689" s="50">
        <v>189436.43</v>
      </c>
      <c r="E689" s="50"/>
      <c r="F689" s="50"/>
      <c r="G689" s="50"/>
      <c r="H689" s="87"/>
      <c r="I689" s="88"/>
      <c r="J689" s="88"/>
      <c r="K689" s="87"/>
      <c r="L689" s="87"/>
      <c r="M689" s="88"/>
      <c r="N689" s="87"/>
      <c r="O689" s="87"/>
      <c r="P689" s="249"/>
      <c r="Q689" s="250"/>
    </row>
    <row r="690" spans="1:17" ht="12.75">
      <c r="A690" s="123"/>
      <c r="B690" s="65" t="s">
        <v>739</v>
      </c>
      <c r="C690" s="41">
        <f>SUM(C687:C689)</f>
        <v>2932443.0300000003</v>
      </c>
      <c r="D690" s="41">
        <f>SUM(D687:D689)</f>
        <v>700111.74</v>
      </c>
      <c r="E690" s="41"/>
      <c r="F690" s="41">
        <f>SUM(F687:F689)</f>
        <v>886.69</v>
      </c>
      <c r="G690" s="41">
        <f>SUM(G687:G689)</f>
        <v>2232331.29</v>
      </c>
      <c r="H690" s="40"/>
      <c r="I690" s="40"/>
      <c r="J690" s="40"/>
      <c r="K690" s="40"/>
      <c r="L690" s="40"/>
      <c r="M690" s="40"/>
      <c r="N690" s="40"/>
      <c r="O690" s="87"/>
      <c r="P690" s="249"/>
      <c r="Q690" s="250"/>
    </row>
    <row r="691" spans="1:17" ht="12.75">
      <c r="A691" s="289" t="s">
        <v>749</v>
      </c>
      <c r="B691" s="290"/>
      <c r="C691" s="290"/>
      <c r="D691" s="290"/>
      <c r="E691" s="290"/>
      <c r="F691" s="290"/>
      <c r="G691" s="290"/>
      <c r="H691" s="290"/>
      <c r="I691" s="290"/>
      <c r="J691" s="290"/>
      <c r="K691" s="290"/>
      <c r="L691" s="290"/>
      <c r="M691" s="290"/>
      <c r="N691" s="290"/>
      <c r="O691" s="290"/>
      <c r="P691" s="290"/>
      <c r="Q691" s="291"/>
    </row>
    <row r="692" spans="1:17" ht="25.5">
      <c r="A692" s="122">
        <v>22</v>
      </c>
      <c r="B692" s="135" t="s">
        <v>1246</v>
      </c>
      <c r="C692" s="50">
        <v>968772.48</v>
      </c>
      <c r="D692" s="50"/>
      <c r="E692" s="50"/>
      <c r="F692" s="50">
        <v>384.8</v>
      </c>
      <c r="G692" s="27">
        <v>968772.48</v>
      </c>
      <c r="H692" s="50"/>
      <c r="I692" s="50"/>
      <c r="J692" s="50"/>
      <c r="K692" s="50"/>
      <c r="L692" s="50"/>
      <c r="M692" s="50"/>
      <c r="N692" s="40"/>
      <c r="O692" s="40"/>
      <c r="P692" s="249"/>
      <c r="Q692" s="250"/>
    </row>
    <row r="693" spans="1:17" ht="25.5">
      <c r="A693" s="122">
        <v>23</v>
      </c>
      <c r="B693" s="135" t="s">
        <v>1247</v>
      </c>
      <c r="C693" s="50">
        <v>1286678.52</v>
      </c>
      <c r="D693" s="50">
        <v>1286678.52</v>
      </c>
      <c r="E693" s="50"/>
      <c r="F693" s="50"/>
      <c r="G693" s="27"/>
      <c r="H693" s="50"/>
      <c r="I693" s="50"/>
      <c r="J693" s="50"/>
      <c r="K693" s="50"/>
      <c r="L693" s="50"/>
      <c r="M693" s="50"/>
      <c r="N693" s="40"/>
      <c r="O693" s="40"/>
      <c r="P693" s="249"/>
      <c r="Q693" s="250"/>
    </row>
    <row r="694" spans="1:17" ht="25.5">
      <c r="A694" s="122">
        <v>24</v>
      </c>
      <c r="B694" s="135" t="s">
        <v>1248</v>
      </c>
      <c r="C694" s="50">
        <v>1285306.68</v>
      </c>
      <c r="D694" s="50">
        <v>1285306.68</v>
      </c>
      <c r="E694" s="50"/>
      <c r="F694" s="50"/>
      <c r="G694" s="27"/>
      <c r="H694" s="50"/>
      <c r="I694" s="50"/>
      <c r="J694" s="50"/>
      <c r="K694" s="50"/>
      <c r="L694" s="50"/>
      <c r="M694" s="50"/>
      <c r="N694" s="40"/>
      <c r="O694" s="40"/>
      <c r="P694" s="249"/>
      <c r="Q694" s="250"/>
    </row>
    <row r="695" spans="1:17" ht="12.75">
      <c r="A695" s="123"/>
      <c r="B695" s="65" t="s">
        <v>739</v>
      </c>
      <c r="C695" s="41">
        <f>SUM(C692:C694)</f>
        <v>3540757.6799999997</v>
      </c>
      <c r="D695" s="41">
        <f>SUM(D692:D694)</f>
        <v>2571985.2</v>
      </c>
      <c r="E695" s="41"/>
      <c r="F695" s="41">
        <f>SUM(F692:F694)</f>
        <v>384.8</v>
      </c>
      <c r="G695" s="41">
        <f>SUM(G692:G694)</f>
        <v>968772.48</v>
      </c>
      <c r="H695" s="41"/>
      <c r="I695" s="41"/>
      <c r="J695" s="41"/>
      <c r="K695" s="41"/>
      <c r="L695" s="41"/>
      <c r="M695" s="41"/>
      <c r="N695" s="40"/>
      <c r="O695" s="40"/>
      <c r="P695" s="249"/>
      <c r="Q695" s="250"/>
    </row>
    <row r="696" spans="1:17" ht="12.75">
      <c r="A696" s="289" t="s">
        <v>750</v>
      </c>
      <c r="B696" s="290"/>
      <c r="C696" s="290"/>
      <c r="D696" s="290"/>
      <c r="E696" s="290"/>
      <c r="F696" s="290"/>
      <c r="G696" s="290"/>
      <c r="H696" s="290"/>
      <c r="I696" s="290"/>
      <c r="J696" s="290"/>
      <c r="K696" s="290"/>
      <c r="L696" s="290"/>
      <c r="M696" s="290"/>
      <c r="N696" s="290"/>
      <c r="O696" s="290"/>
      <c r="P696" s="290"/>
      <c r="Q696" s="291"/>
    </row>
    <row r="697" spans="1:17" ht="25.5">
      <c r="A697" s="122">
        <v>25</v>
      </c>
      <c r="B697" s="135" t="s">
        <v>832</v>
      </c>
      <c r="C697" s="50">
        <v>1067923.12</v>
      </c>
      <c r="D697" s="50">
        <v>1067923.12</v>
      </c>
      <c r="E697" s="50"/>
      <c r="F697" s="50"/>
      <c r="G697" s="50"/>
      <c r="H697" s="53"/>
      <c r="I697" s="53"/>
      <c r="J697" s="53"/>
      <c r="K697" s="53"/>
      <c r="L697" s="53"/>
      <c r="M697" s="53"/>
      <c r="N697" s="53"/>
      <c r="O697" s="53"/>
      <c r="P697" s="249"/>
      <c r="Q697" s="250"/>
    </row>
    <row r="698" spans="1:17" ht="12.75">
      <c r="A698" s="123"/>
      <c r="B698" s="65" t="s">
        <v>739</v>
      </c>
      <c r="C698" s="41">
        <f>SUM(C697)</f>
        <v>1067923.12</v>
      </c>
      <c r="D698" s="41">
        <f>SUM(D697)</f>
        <v>1067923.12</v>
      </c>
      <c r="E698" s="41"/>
      <c r="F698" s="41"/>
      <c r="G698" s="41"/>
      <c r="H698" s="53"/>
      <c r="I698" s="53"/>
      <c r="J698" s="53"/>
      <c r="K698" s="53"/>
      <c r="L698" s="53"/>
      <c r="M698" s="53"/>
      <c r="N698" s="53"/>
      <c r="O698" s="53"/>
      <c r="P698" s="249"/>
      <c r="Q698" s="250"/>
    </row>
    <row r="699" spans="1:17" ht="12.75">
      <c r="A699" s="289" t="s">
        <v>757</v>
      </c>
      <c r="B699" s="290"/>
      <c r="C699" s="290"/>
      <c r="D699" s="290"/>
      <c r="E699" s="290"/>
      <c r="F699" s="290"/>
      <c r="G699" s="290"/>
      <c r="H699" s="290"/>
      <c r="I699" s="290"/>
      <c r="J699" s="290"/>
      <c r="K699" s="290"/>
      <c r="L699" s="290"/>
      <c r="M699" s="290"/>
      <c r="N699" s="290"/>
      <c r="O699" s="290"/>
      <c r="P699" s="290"/>
      <c r="Q699" s="291"/>
    </row>
    <row r="700" spans="1:17" ht="25.5">
      <c r="A700" s="122">
        <v>26</v>
      </c>
      <c r="B700" s="135" t="s">
        <v>342</v>
      </c>
      <c r="C700" s="50">
        <v>3499464</v>
      </c>
      <c r="D700" s="50"/>
      <c r="E700" s="50"/>
      <c r="F700" s="50">
        <v>1390</v>
      </c>
      <c r="G700" s="50">
        <v>3499464</v>
      </c>
      <c r="H700" s="50"/>
      <c r="I700" s="50"/>
      <c r="J700" s="50"/>
      <c r="K700" s="50"/>
      <c r="L700" s="50"/>
      <c r="M700" s="50"/>
      <c r="N700" s="51"/>
      <c r="O700" s="51"/>
      <c r="P700" s="249"/>
      <c r="Q700" s="250"/>
    </row>
    <row r="701" spans="1:17" ht="25.5">
      <c r="A701" s="122">
        <v>27</v>
      </c>
      <c r="B701" s="135" t="s">
        <v>46</v>
      </c>
      <c r="C701" s="50">
        <v>1724556</v>
      </c>
      <c r="D701" s="50"/>
      <c r="E701" s="50"/>
      <c r="F701" s="50">
        <v>685</v>
      </c>
      <c r="G701" s="50">
        <v>1724556</v>
      </c>
      <c r="H701" s="50"/>
      <c r="I701" s="50"/>
      <c r="J701" s="50"/>
      <c r="K701" s="50"/>
      <c r="L701" s="50"/>
      <c r="M701" s="50"/>
      <c r="N701" s="51"/>
      <c r="O701" s="51"/>
      <c r="P701" s="249"/>
      <c r="Q701" s="250"/>
    </row>
    <row r="702" spans="1:17" ht="25.5">
      <c r="A702" s="122">
        <v>28</v>
      </c>
      <c r="B702" s="134" t="s">
        <v>69</v>
      </c>
      <c r="C702" s="50">
        <v>1820224.8</v>
      </c>
      <c r="D702" s="50"/>
      <c r="E702" s="50"/>
      <c r="F702" s="50">
        <v>723</v>
      </c>
      <c r="G702" s="50">
        <v>1820224.8</v>
      </c>
      <c r="H702" s="50"/>
      <c r="I702" s="50"/>
      <c r="J702" s="50"/>
      <c r="K702" s="50"/>
      <c r="L702" s="50"/>
      <c r="M702" s="50"/>
      <c r="N702" s="51"/>
      <c r="O702" s="51"/>
      <c r="P702" s="249"/>
      <c r="Q702" s="250"/>
    </row>
    <row r="703" spans="1:17" ht="12.75">
      <c r="A703" s="123"/>
      <c r="B703" s="65" t="s">
        <v>739</v>
      </c>
      <c r="C703" s="41">
        <f>SUM(C700:C702)</f>
        <v>7044244.8</v>
      </c>
      <c r="D703" s="41"/>
      <c r="E703" s="41"/>
      <c r="F703" s="41">
        <f>SUM(F700:F702)</f>
        <v>2798</v>
      </c>
      <c r="G703" s="41">
        <f>SUM(G700:G702)</f>
        <v>7044244.8</v>
      </c>
      <c r="H703" s="41"/>
      <c r="I703" s="41"/>
      <c r="J703" s="41"/>
      <c r="K703" s="41"/>
      <c r="L703" s="41"/>
      <c r="M703" s="41"/>
      <c r="N703" s="40"/>
      <c r="O703" s="51"/>
      <c r="P703" s="249"/>
      <c r="Q703" s="250"/>
    </row>
    <row r="704" spans="1:17" ht="12.75">
      <c r="A704" s="289" t="s">
        <v>758</v>
      </c>
      <c r="B704" s="290"/>
      <c r="C704" s="290"/>
      <c r="D704" s="290"/>
      <c r="E704" s="290"/>
      <c r="F704" s="290"/>
      <c r="G704" s="290"/>
      <c r="H704" s="290"/>
      <c r="I704" s="290"/>
      <c r="J704" s="290"/>
      <c r="K704" s="290"/>
      <c r="L704" s="290"/>
      <c r="M704" s="290"/>
      <c r="N704" s="290"/>
      <c r="O704" s="290"/>
      <c r="P704" s="290"/>
      <c r="Q704" s="291"/>
    </row>
    <row r="705" spans="1:17" ht="25.5">
      <c r="A705" s="122">
        <v>29</v>
      </c>
      <c r="B705" s="135" t="s">
        <v>1249</v>
      </c>
      <c r="C705" s="50">
        <v>767144.53</v>
      </c>
      <c r="D705" s="50">
        <v>767144.53</v>
      </c>
      <c r="E705" s="4"/>
      <c r="F705" s="4"/>
      <c r="G705" s="4"/>
      <c r="H705" s="51"/>
      <c r="I705" s="51"/>
      <c r="J705" s="51"/>
      <c r="K705" s="51"/>
      <c r="L705" s="51"/>
      <c r="M705" s="51"/>
      <c r="N705" s="51"/>
      <c r="O705" s="51"/>
      <c r="P705" s="249"/>
      <c r="Q705" s="250"/>
    </row>
    <row r="706" spans="1:17" ht="25.5">
      <c r="A706" s="122">
        <v>30</v>
      </c>
      <c r="B706" s="135" t="s">
        <v>1250</v>
      </c>
      <c r="C706" s="50">
        <v>1153510.58</v>
      </c>
      <c r="D706" s="50">
        <v>1153510.58</v>
      </c>
      <c r="E706" s="4"/>
      <c r="F706" s="4"/>
      <c r="G706" s="4"/>
      <c r="H706" s="51"/>
      <c r="I706" s="51"/>
      <c r="J706" s="51"/>
      <c r="K706" s="51"/>
      <c r="L706" s="51"/>
      <c r="M706" s="51"/>
      <c r="N706" s="51"/>
      <c r="O706" s="51"/>
      <c r="P706" s="249"/>
      <c r="Q706" s="250"/>
    </row>
    <row r="707" spans="1:17" ht="25.5">
      <c r="A707" s="122">
        <v>31</v>
      </c>
      <c r="B707" s="135" t="s">
        <v>1251</v>
      </c>
      <c r="C707" s="50">
        <v>837061.9</v>
      </c>
      <c r="D707" s="50">
        <v>837061.9</v>
      </c>
      <c r="E707" s="4"/>
      <c r="F707" s="40"/>
      <c r="G707" s="4"/>
      <c r="H707" s="51"/>
      <c r="I707" s="41"/>
      <c r="J707" s="51"/>
      <c r="K707" s="51"/>
      <c r="L707" s="51"/>
      <c r="M707" s="51"/>
      <c r="N707" s="51"/>
      <c r="O707" s="51"/>
      <c r="P707" s="249"/>
      <c r="Q707" s="250"/>
    </row>
    <row r="708" spans="1:17" ht="25.5">
      <c r="A708" s="122">
        <v>32</v>
      </c>
      <c r="B708" s="135" t="s">
        <v>1252</v>
      </c>
      <c r="C708" s="50">
        <v>1607807.48</v>
      </c>
      <c r="D708" s="50">
        <v>1607807.48</v>
      </c>
      <c r="E708" s="4"/>
      <c r="F708" s="40"/>
      <c r="G708" s="4"/>
      <c r="H708" s="51"/>
      <c r="I708" s="51"/>
      <c r="J708" s="51"/>
      <c r="K708" s="51"/>
      <c r="L708" s="51"/>
      <c r="M708" s="51"/>
      <c r="N708" s="51"/>
      <c r="O708" s="51"/>
      <c r="P708" s="249"/>
      <c r="Q708" s="250"/>
    </row>
    <row r="709" spans="1:17" ht="25.5">
      <c r="A709" s="122">
        <v>33</v>
      </c>
      <c r="B709" s="135" t="s">
        <v>852</v>
      </c>
      <c r="C709" s="50">
        <v>312413.4</v>
      </c>
      <c r="D709" s="50">
        <v>312413.4</v>
      </c>
      <c r="E709" s="4"/>
      <c r="F709" s="40"/>
      <c r="G709" s="4"/>
      <c r="H709" s="51"/>
      <c r="I709" s="51"/>
      <c r="J709" s="51"/>
      <c r="K709" s="51"/>
      <c r="L709" s="51"/>
      <c r="M709" s="51"/>
      <c r="N709" s="51"/>
      <c r="O709" s="51"/>
      <c r="P709" s="249"/>
      <c r="Q709" s="250"/>
    </row>
    <row r="710" spans="1:17" ht="25.5">
      <c r="A710" s="122">
        <v>34</v>
      </c>
      <c r="B710" s="134" t="s">
        <v>1334</v>
      </c>
      <c r="C710" s="50">
        <v>1570478.88</v>
      </c>
      <c r="D710" s="50"/>
      <c r="E710" s="4"/>
      <c r="F710" s="40">
        <v>623.8</v>
      </c>
      <c r="G710" s="4">
        <v>1570478.88</v>
      </c>
      <c r="H710" s="51"/>
      <c r="I710" s="51"/>
      <c r="J710" s="51"/>
      <c r="K710" s="51"/>
      <c r="L710" s="51"/>
      <c r="M710" s="51"/>
      <c r="N710" s="51"/>
      <c r="O710" s="51"/>
      <c r="P710" s="249"/>
      <c r="Q710" s="250"/>
    </row>
    <row r="711" spans="1:17" ht="25.5">
      <c r="A711" s="122">
        <v>35</v>
      </c>
      <c r="B711" s="135" t="s">
        <v>853</v>
      </c>
      <c r="C711" s="50">
        <v>1467760.8</v>
      </c>
      <c r="D711" s="50"/>
      <c r="E711" s="50"/>
      <c r="F711" s="50">
        <v>583</v>
      </c>
      <c r="G711" s="50">
        <v>1467760.8</v>
      </c>
      <c r="H711" s="40"/>
      <c r="I711" s="40"/>
      <c r="J711" s="40"/>
      <c r="K711" s="40"/>
      <c r="L711" s="40"/>
      <c r="M711" s="40"/>
      <c r="N711" s="40"/>
      <c r="O711" s="51"/>
      <c r="P711" s="249"/>
      <c r="Q711" s="250"/>
    </row>
    <row r="712" spans="1:17" ht="12.75">
      <c r="A712" s="123"/>
      <c r="B712" s="65" t="s">
        <v>739</v>
      </c>
      <c r="C712" s="41">
        <f>SUM(C705:C711)</f>
        <v>7716177.57</v>
      </c>
      <c r="D712" s="41">
        <f>SUM(D705:D711)</f>
        <v>4677937.890000001</v>
      </c>
      <c r="E712" s="41"/>
      <c r="F712" s="41">
        <f>SUM(F705:F711)</f>
        <v>1206.8</v>
      </c>
      <c r="G712" s="41">
        <f>SUM(G705:G711)</f>
        <v>3038239.6799999997</v>
      </c>
      <c r="H712" s="40"/>
      <c r="I712" s="40"/>
      <c r="J712" s="40"/>
      <c r="K712" s="40"/>
      <c r="L712" s="40"/>
      <c r="M712" s="40"/>
      <c r="N712" s="40"/>
      <c r="O712" s="51"/>
      <c r="P712" s="249"/>
      <c r="Q712" s="250"/>
    </row>
    <row r="713" spans="1:17" ht="12.75">
      <c r="A713" s="289" t="s">
        <v>760</v>
      </c>
      <c r="B713" s="290"/>
      <c r="C713" s="290"/>
      <c r="D713" s="290"/>
      <c r="E713" s="290"/>
      <c r="F713" s="290"/>
      <c r="G713" s="290"/>
      <c r="H713" s="290"/>
      <c r="I713" s="290"/>
      <c r="J713" s="290"/>
      <c r="K713" s="290"/>
      <c r="L713" s="290"/>
      <c r="M713" s="290"/>
      <c r="N713" s="290"/>
      <c r="O713" s="290"/>
      <c r="P713" s="290"/>
      <c r="Q713" s="291"/>
    </row>
    <row r="714" spans="1:17" ht="25.5">
      <c r="A714" s="137">
        <v>36</v>
      </c>
      <c r="B714" s="138" t="s">
        <v>854</v>
      </c>
      <c r="C714" s="50">
        <v>290582.7</v>
      </c>
      <c r="D714" s="50">
        <v>277994.7</v>
      </c>
      <c r="E714" s="50">
        <v>12588</v>
      </c>
      <c r="F714" s="50"/>
      <c r="G714" s="50"/>
      <c r="H714" s="53"/>
      <c r="I714" s="53"/>
      <c r="J714" s="53"/>
      <c r="K714" s="53"/>
      <c r="L714" s="53"/>
      <c r="M714" s="53"/>
      <c r="N714" s="53"/>
      <c r="O714" s="53"/>
      <c r="P714" s="249"/>
      <c r="Q714" s="250"/>
    </row>
    <row r="715" spans="1:17" ht="25.5">
      <c r="A715" s="122">
        <v>37</v>
      </c>
      <c r="B715" s="135" t="s">
        <v>889</v>
      </c>
      <c r="C715" s="50">
        <v>2432705.3</v>
      </c>
      <c r="D715" s="50"/>
      <c r="E715" s="50"/>
      <c r="F715" s="50">
        <v>1061.42</v>
      </c>
      <c r="G715" s="50">
        <v>2432705.3</v>
      </c>
      <c r="H715" s="53"/>
      <c r="I715" s="53"/>
      <c r="J715" s="53"/>
      <c r="K715" s="53"/>
      <c r="L715" s="53"/>
      <c r="M715" s="53"/>
      <c r="N715" s="53"/>
      <c r="O715" s="53"/>
      <c r="P715" s="249"/>
      <c r="Q715" s="250"/>
    </row>
    <row r="716" spans="1:17" ht="25.5">
      <c r="A716" s="137">
        <v>38</v>
      </c>
      <c r="B716" s="135" t="s">
        <v>1410</v>
      </c>
      <c r="C716" s="50">
        <v>446352</v>
      </c>
      <c r="D716" s="50">
        <v>433764</v>
      </c>
      <c r="E716" s="50">
        <v>12588</v>
      </c>
      <c r="F716" s="50"/>
      <c r="G716" s="50"/>
      <c r="H716" s="53"/>
      <c r="I716" s="53"/>
      <c r="J716" s="53"/>
      <c r="K716" s="53"/>
      <c r="L716" s="53"/>
      <c r="M716" s="53"/>
      <c r="N716" s="53"/>
      <c r="O716" s="53"/>
      <c r="P716" s="249"/>
      <c r="Q716" s="250"/>
    </row>
    <row r="717" spans="1:17" ht="12.75">
      <c r="A717" s="123"/>
      <c r="B717" s="65" t="s">
        <v>739</v>
      </c>
      <c r="C717" s="41">
        <f>SUM(C714:C716)</f>
        <v>3169640</v>
      </c>
      <c r="D717" s="41">
        <f>SUM(D714:D716)</f>
        <v>711758.7</v>
      </c>
      <c r="E717" s="41">
        <f>SUM(E714:E716)</f>
        <v>25176</v>
      </c>
      <c r="F717" s="41">
        <f>SUM(F714:F716)</f>
        <v>1061.42</v>
      </c>
      <c r="G717" s="41">
        <f>SUM(G714:G716)</f>
        <v>2432705.3</v>
      </c>
      <c r="H717" s="53"/>
      <c r="I717" s="53"/>
      <c r="J717" s="53"/>
      <c r="K717" s="53"/>
      <c r="L717" s="53"/>
      <c r="M717" s="53"/>
      <c r="N717" s="53"/>
      <c r="O717" s="53"/>
      <c r="P717" s="249"/>
      <c r="Q717" s="250"/>
    </row>
    <row r="718" spans="1:17" ht="12.75">
      <c r="A718" s="289" t="s">
        <v>734</v>
      </c>
      <c r="B718" s="290"/>
      <c r="C718" s="290"/>
      <c r="D718" s="290"/>
      <c r="E718" s="290"/>
      <c r="F718" s="290"/>
      <c r="G718" s="290"/>
      <c r="H718" s="290"/>
      <c r="I718" s="290"/>
      <c r="J718" s="290"/>
      <c r="K718" s="290"/>
      <c r="L718" s="290"/>
      <c r="M718" s="290"/>
      <c r="N718" s="290"/>
      <c r="O718" s="290"/>
      <c r="P718" s="290"/>
      <c r="Q718" s="291"/>
    </row>
    <row r="719" spans="1:17" ht="25.5">
      <c r="A719" s="122">
        <v>39</v>
      </c>
      <c r="B719" s="135" t="s">
        <v>1077</v>
      </c>
      <c r="C719" s="50">
        <v>328281.78</v>
      </c>
      <c r="D719" s="50"/>
      <c r="E719" s="50">
        <v>328281.78</v>
      </c>
      <c r="F719" s="50"/>
      <c r="G719" s="50"/>
      <c r="H719" s="51"/>
      <c r="I719" s="51"/>
      <c r="J719" s="51"/>
      <c r="K719" s="51"/>
      <c r="L719" s="51"/>
      <c r="M719" s="51"/>
      <c r="N719" s="51"/>
      <c r="O719" s="51"/>
      <c r="P719" s="249"/>
      <c r="Q719" s="250"/>
    </row>
    <row r="720" spans="1:17" ht="25.5">
      <c r="A720" s="122">
        <v>40</v>
      </c>
      <c r="B720" s="135" t="s">
        <v>1078</v>
      </c>
      <c r="C720" s="50">
        <f>D720+E720+G720</f>
        <v>7673431</v>
      </c>
      <c r="D720" s="50">
        <v>443427</v>
      </c>
      <c r="E720" s="50">
        <v>3743128</v>
      </c>
      <c r="F720" s="50">
        <v>1385</v>
      </c>
      <c r="G720" s="50">
        <v>3486876</v>
      </c>
      <c r="H720" s="51"/>
      <c r="I720" s="81"/>
      <c r="J720" s="81"/>
      <c r="K720" s="51"/>
      <c r="L720" s="51"/>
      <c r="M720" s="51"/>
      <c r="N720" s="51"/>
      <c r="O720" s="51"/>
      <c r="P720" s="249"/>
      <c r="Q720" s="250"/>
    </row>
    <row r="721" spans="1:17" ht="12.75">
      <c r="A721" s="123"/>
      <c r="B721" s="65" t="s">
        <v>739</v>
      </c>
      <c r="C721" s="41">
        <f>SUM(C719:C720)</f>
        <v>8001712.78</v>
      </c>
      <c r="D721" s="41">
        <f>SUM(D719:D720)</f>
        <v>443427</v>
      </c>
      <c r="E721" s="41">
        <f>SUM(E719:E720)</f>
        <v>4071409.7800000003</v>
      </c>
      <c r="F721" s="41">
        <f>SUM(F719:F720)</f>
        <v>1385</v>
      </c>
      <c r="G721" s="41">
        <f>SUM(G719:G720)</f>
        <v>3486876</v>
      </c>
      <c r="H721" s="53"/>
      <c r="I721" s="53"/>
      <c r="J721" s="53"/>
      <c r="K721" s="53"/>
      <c r="L721" s="53"/>
      <c r="M721" s="53"/>
      <c r="N721" s="53"/>
      <c r="O721" s="51"/>
      <c r="P721" s="249"/>
      <c r="Q721" s="250"/>
    </row>
    <row r="722" spans="1:17" ht="12.75">
      <c r="A722" s="289" t="s">
        <v>741</v>
      </c>
      <c r="B722" s="290"/>
      <c r="C722" s="290"/>
      <c r="D722" s="290"/>
      <c r="E722" s="290"/>
      <c r="F722" s="290"/>
      <c r="G722" s="290"/>
      <c r="H722" s="290"/>
      <c r="I722" s="290"/>
      <c r="J722" s="290"/>
      <c r="K722" s="290"/>
      <c r="L722" s="290"/>
      <c r="M722" s="290"/>
      <c r="N722" s="290"/>
      <c r="O722" s="290"/>
      <c r="P722" s="290"/>
      <c r="Q722" s="291"/>
    </row>
    <row r="723" spans="1:17" ht="25.5">
      <c r="A723" s="122">
        <v>41</v>
      </c>
      <c r="B723" s="135" t="s">
        <v>1469</v>
      </c>
      <c r="C723" s="50">
        <f>D723+E723+G723+I723+K723+M723</f>
        <v>377414</v>
      </c>
      <c r="D723" s="50">
        <v>377414</v>
      </c>
      <c r="E723" s="50"/>
      <c r="F723" s="50"/>
      <c r="G723" s="50"/>
      <c r="H723" s="40"/>
      <c r="I723" s="40"/>
      <c r="J723" s="40"/>
      <c r="K723" s="40"/>
      <c r="L723" s="40"/>
      <c r="M723" s="40"/>
      <c r="N723" s="40"/>
      <c r="O723" s="40"/>
      <c r="P723" s="249"/>
      <c r="Q723" s="250"/>
    </row>
    <row r="724" spans="1:17" ht="25.5">
      <c r="A724" s="122">
        <v>42</v>
      </c>
      <c r="B724" s="135" t="s">
        <v>1376</v>
      </c>
      <c r="C724" s="50">
        <f aca="true" t="shared" si="14" ref="C724:C739">D724+E724+G724+I724+K724+M724</f>
        <v>2337199</v>
      </c>
      <c r="D724" s="50">
        <v>446481</v>
      </c>
      <c r="E724" s="50"/>
      <c r="F724" s="50">
        <v>751</v>
      </c>
      <c r="G724" s="50">
        <v>1890718</v>
      </c>
      <c r="H724" s="40"/>
      <c r="I724" s="40"/>
      <c r="J724" s="40"/>
      <c r="K724" s="40"/>
      <c r="L724" s="40"/>
      <c r="M724" s="40"/>
      <c r="N724" s="40"/>
      <c r="O724" s="40"/>
      <c r="P724" s="249"/>
      <c r="Q724" s="250"/>
    </row>
    <row r="725" spans="1:17" ht="25.5">
      <c r="A725" s="122">
        <v>43</v>
      </c>
      <c r="B725" s="135" t="s">
        <v>1377</v>
      </c>
      <c r="C725" s="50">
        <f t="shared" si="14"/>
        <v>2652880</v>
      </c>
      <c r="D725" s="50">
        <v>491646</v>
      </c>
      <c r="E725" s="50"/>
      <c r="F725" s="50">
        <v>858.45</v>
      </c>
      <c r="G725" s="50">
        <v>2161234</v>
      </c>
      <c r="H725" s="40"/>
      <c r="I725" s="40"/>
      <c r="J725" s="40"/>
      <c r="K725" s="40"/>
      <c r="L725" s="40"/>
      <c r="M725" s="40"/>
      <c r="N725" s="40"/>
      <c r="O725" s="40"/>
      <c r="P725" s="249"/>
      <c r="Q725" s="250"/>
    </row>
    <row r="726" spans="1:17" ht="25.5">
      <c r="A726" s="122">
        <v>44</v>
      </c>
      <c r="B726" s="135" t="s">
        <v>1411</v>
      </c>
      <c r="C726" s="50">
        <f t="shared" si="14"/>
        <v>455503</v>
      </c>
      <c r="D726" s="50">
        <v>455503</v>
      </c>
      <c r="E726" s="50"/>
      <c r="F726" s="50"/>
      <c r="G726" s="50"/>
      <c r="H726" s="40"/>
      <c r="I726" s="40"/>
      <c r="J726" s="40"/>
      <c r="K726" s="40"/>
      <c r="L726" s="40"/>
      <c r="M726" s="40"/>
      <c r="N726" s="40"/>
      <c r="O726" s="40"/>
      <c r="P726" s="249"/>
      <c r="Q726" s="250"/>
    </row>
    <row r="727" spans="1:17" ht="12.75">
      <c r="A727" s="122">
        <v>45</v>
      </c>
      <c r="B727" s="135" t="s">
        <v>1480</v>
      </c>
      <c r="C727" s="50">
        <f t="shared" si="14"/>
        <v>1615290</v>
      </c>
      <c r="D727" s="50">
        <v>477083</v>
      </c>
      <c r="E727" s="50"/>
      <c r="F727" s="50"/>
      <c r="G727" s="50"/>
      <c r="H727" s="40"/>
      <c r="I727" s="40"/>
      <c r="J727" s="40">
        <v>332</v>
      </c>
      <c r="K727" s="40">
        <v>1138207</v>
      </c>
      <c r="L727" s="40"/>
      <c r="M727" s="40"/>
      <c r="N727" s="40"/>
      <c r="O727" s="40"/>
      <c r="P727" s="249"/>
      <c r="Q727" s="250"/>
    </row>
    <row r="728" spans="1:17" ht="25.5">
      <c r="A728" s="122">
        <v>46</v>
      </c>
      <c r="B728" s="135" t="s">
        <v>1412</v>
      </c>
      <c r="C728" s="50">
        <f t="shared" si="14"/>
        <v>2578502</v>
      </c>
      <c r="D728" s="50">
        <v>1024765</v>
      </c>
      <c r="E728" s="50"/>
      <c r="F728" s="50"/>
      <c r="G728" s="50"/>
      <c r="H728" s="40"/>
      <c r="I728" s="40"/>
      <c r="J728" s="40">
        <v>455.7</v>
      </c>
      <c r="K728" s="40">
        <v>1553737</v>
      </c>
      <c r="L728" s="40"/>
      <c r="M728" s="40"/>
      <c r="N728" s="40"/>
      <c r="O728" s="40"/>
      <c r="P728" s="249"/>
      <c r="Q728" s="250"/>
    </row>
    <row r="729" spans="1:17" ht="25.5">
      <c r="A729" s="122">
        <v>47</v>
      </c>
      <c r="B729" s="135" t="s">
        <v>1413</v>
      </c>
      <c r="C729" s="50">
        <f t="shared" si="14"/>
        <v>1550086</v>
      </c>
      <c r="D729" s="50"/>
      <c r="E729" s="50"/>
      <c r="F729" s="50">
        <v>615.7</v>
      </c>
      <c r="G729" s="50">
        <v>1550086</v>
      </c>
      <c r="H729" s="40"/>
      <c r="I729" s="40"/>
      <c r="J729" s="40"/>
      <c r="K729" s="40"/>
      <c r="L729" s="40"/>
      <c r="M729" s="40"/>
      <c r="N729" s="40"/>
      <c r="O729" s="40"/>
      <c r="P729" s="249"/>
      <c r="Q729" s="250"/>
    </row>
    <row r="730" spans="1:17" ht="25.5">
      <c r="A730" s="122">
        <v>48</v>
      </c>
      <c r="B730" s="135" t="s">
        <v>1414</v>
      </c>
      <c r="C730" s="50">
        <f t="shared" si="14"/>
        <v>1460837</v>
      </c>
      <c r="D730" s="50"/>
      <c r="E730" s="50"/>
      <c r="F730" s="50">
        <v>580.25</v>
      </c>
      <c r="G730" s="50">
        <v>1460837</v>
      </c>
      <c r="H730" s="40"/>
      <c r="I730" s="40"/>
      <c r="J730" s="40"/>
      <c r="K730" s="40"/>
      <c r="L730" s="40"/>
      <c r="M730" s="40"/>
      <c r="N730" s="40"/>
      <c r="O730" s="40"/>
      <c r="P730" s="249"/>
      <c r="Q730" s="250"/>
    </row>
    <row r="731" spans="1:17" ht="25.5">
      <c r="A731" s="122">
        <v>49</v>
      </c>
      <c r="B731" s="135" t="s">
        <v>1415</v>
      </c>
      <c r="C731" s="50">
        <f t="shared" si="14"/>
        <v>444687</v>
      </c>
      <c r="D731" s="50">
        <v>444687</v>
      </c>
      <c r="E731" s="50"/>
      <c r="F731" s="50"/>
      <c r="G731" s="50"/>
      <c r="H731" s="40"/>
      <c r="I731" s="40"/>
      <c r="J731" s="40"/>
      <c r="K731" s="40"/>
      <c r="L731" s="40"/>
      <c r="M731" s="40"/>
      <c r="N731" s="40"/>
      <c r="O731" s="40"/>
      <c r="P731" s="249"/>
      <c r="Q731" s="250"/>
    </row>
    <row r="732" spans="1:17" ht="25.5">
      <c r="A732" s="122">
        <v>50</v>
      </c>
      <c r="B732" s="135" t="s">
        <v>1379</v>
      </c>
      <c r="C732" s="50">
        <f t="shared" si="14"/>
        <v>1614966</v>
      </c>
      <c r="D732" s="50">
        <v>305814</v>
      </c>
      <c r="E732" s="50"/>
      <c r="F732" s="50">
        <v>520</v>
      </c>
      <c r="G732" s="50">
        <v>1309152</v>
      </c>
      <c r="H732" s="40"/>
      <c r="I732" s="40"/>
      <c r="J732" s="40"/>
      <c r="K732" s="40"/>
      <c r="L732" s="40"/>
      <c r="M732" s="40"/>
      <c r="N732" s="40"/>
      <c r="O732" s="40"/>
      <c r="P732" s="249"/>
      <c r="Q732" s="250"/>
    </row>
    <row r="733" spans="1:17" ht="25.5">
      <c r="A733" s="122">
        <v>51</v>
      </c>
      <c r="B733" s="135" t="s">
        <v>1369</v>
      </c>
      <c r="C733" s="50">
        <f t="shared" si="14"/>
        <v>733821</v>
      </c>
      <c r="D733" s="50">
        <v>689763</v>
      </c>
      <c r="E733" s="50">
        <v>44058</v>
      </c>
      <c r="F733" s="50"/>
      <c r="G733" s="50"/>
      <c r="H733" s="40"/>
      <c r="I733" s="40"/>
      <c r="J733" s="40"/>
      <c r="K733" s="40"/>
      <c r="L733" s="40"/>
      <c r="M733" s="40"/>
      <c r="N733" s="40"/>
      <c r="O733" s="40"/>
      <c r="P733" s="249"/>
      <c r="Q733" s="250"/>
    </row>
    <row r="734" spans="1:17" ht="25.5">
      <c r="A734" s="122">
        <v>52</v>
      </c>
      <c r="B734" s="135" t="s">
        <v>1370</v>
      </c>
      <c r="C734" s="50">
        <f t="shared" si="14"/>
        <v>439252</v>
      </c>
      <c r="D734" s="50">
        <v>439252</v>
      </c>
      <c r="E734" s="50"/>
      <c r="F734" s="50"/>
      <c r="G734" s="50"/>
      <c r="H734" s="40"/>
      <c r="I734" s="40"/>
      <c r="J734" s="40"/>
      <c r="K734" s="40"/>
      <c r="L734" s="40"/>
      <c r="M734" s="40"/>
      <c r="N734" s="40"/>
      <c r="O734" s="40"/>
      <c r="P734" s="249"/>
      <c r="Q734" s="250"/>
    </row>
    <row r="735" spans="1:17" ht="25.5">
      <c r="A735" s="122">
        <v>53</v>
      </c>
      <c r="B735" s="135" t="s">
        <v>1380</v>
      </c>
      <c r="C735" s="50">
        <f t="shared" si="14"/>
        <v>443579</v>
      </c>
      <c r="D735" s="50">
        <v>443579</v>
      </c>
      <c r="E735" s="50"/>
      <c r="F735" s="50"/>
      <c r="G735" s="50"/>
      <c r="H735" s="40"/>
      <c r="I735" s="40"/>
      <c r="J735" s="40"/>
      <c r="K735" s="40"/>
      <c r="L735" s="40"/>
      <c r="M735" s="40"/>
      <c r="N735" s="40"/>
      <c r="O735" s="40"/>
      <c r="P735" s="249"/>
      <c r="Q735" s="250"/>
    </row>
    <row r="736" spans="1:17" ht="25.5">
      <c r="A736" s="122">
        <v>54</v>
      </c>
      <c r="B736" s="135" t="s">
        <v>1416</v>
      </c>
      <c r="C736" s="50">
        <f t="shared" si="14"/>
        <v>1228200</v>
      </c>
      <c r="D736" s="50">
        <v>151926</v>
      </c>
      <c r="E736" s="50">
        <v>44058</v>
      </c>
      <c r="F736" s="50">
        <v>410</v>
      </c>
      <c r="G736" s="50">
        <v>1032216</v>
      </c>
      <c r="H736" s="40"/>
      <c r="I736" s="40"/>
      <c r="J736" s="40"/>
      <c r="K736" s="40"/>
      <c r="L736" s="40"/>
      <c r="M736" s="40"/>
      <c r="N736" s="40"/>
      <c r="O736" s="40"/>
      <c r="P736" s="249"/>
      <c r="Q736" s="250"/>
    </row>
    <row r="737" spans="1:17" ht="25.5">
      <c r="A737" s="122">
        <v>55</v>
      </c>
      <c r="B737" s="135" t="s">
        <v>1417</v>
      </c>
      <c r="C737" s="50">
        <f t="shared" si="14"/>
        <v>659598</v>
      </c>
      <c r="D737" s="50">
        <v>615540</v>
      </c>
      <c r="E737" s="50">
        <v>44058</v>
      </c>
      <c r="F737" s="50"/>
      <c r="G737" s="50"/>
      <c r="H737" s="40"/>
      <c r="I737" s="40"/>
      <c r="J737" s="40"/>
      <c r="K737" s="40"/>
      <c r="L737" s="40"/>
      <c r="M737" s="40"/>
      <c r="N737" s="40"/>
      <c r="O737" s="40"/>
      <c r="P737" s="249"/>
      <c r="Q737" s="250"/>
    </row>
    <row r="738" spans="1:17" ht="25.5">
      <c r="A738" s="122">
        <v>56</v>
      </c>
      <c r="B738" s="135" t="s">
        <v>1418</v>
      </c>
      <c r="C738" s="50">
        <f t="shared" si="14"/>
        <v>1226071</v>
      </c>
      <c r="D738" s="50"/>
      <c r="E738" s="50"/>
      <c r="F738" s="50">
        <v>487</v>
      </c>
      <c r="G738" s="50">
        <v>1226071</v>
      </c>
      <c r="H738" s="40"/>
      <c r="I738" s="40"/>
      <c r="J738" s="40"/>
      <c r="K738" s="40"/>
      <c r="L738" s="40"/>
      <c r="M738" s="40"/>
      <c r="N738" s="40"/>
      <c r="O738" s="40"/>
      <c r="P738" s="249"/>
      <c r="Q738" s="250"/>
    </row>
    <row r="739" spans="1:17" ht="25.5">
      <c r="A739" s="122">
        <v>57</v>
      </c>
      <c r="B739" s="135" t="s">
        <v>1419</v>
      </c>
      <c r="C739" s="50">
        <f t="shared" si="14"/>
        <v>1545806</v>
      </c>
      <c r="D739" s="50"/>
      <c r="E739" s="50"/>
      <c r="F739" s="50">
        <v>614</v>
      </c>
      <c r="G739" s="50">
        <v>1545806</v>
      </c>
      <c r="H739" s="40"/>
      <c r="I739" s="40"/>
      <c r="J739" s="40"/>
      <c r="K739" s="40"/>
      <c r="L739" s="40"/>
      <c r="M739" s="40"/>
      <c r="N739" s="40"/>
      <c r="O739" s="40"/>
      <c r="P739" s="249"/>
      <c r="Q739" s="250"/>
    </row>
    <row r="740" spans="1:17" ht="12.75">
      <c r="A740" s="123"/>
      <c r="B740" s="65" t="s">
        <v>739</v>
      </c>
      <c r="C740" s="41">
        <f>SUM(C723:C739)</f>
        <v>21363691</v>
      </c>
      <c r="D740" s="41">
        <f>SUM(D723:D739)</f>
        <v>6363453</v>
      </c>
      <c r="E740" s="41">
        <f>SUM(E723:E739)</f>
        <v>132174</v>
      </c>
      <c r="F740" s="41">
        <f>SUM(F723:F739)</f>
        <v>4836.4</v>
      </c>
      <c r="G740" s="41">
        <f>SUM(G723:G739)</f>
        <v>12176120</v>
      </c>
      <c r="H740" s="41"/>
      <c r="I740" s="41"/>
      <c r="J740" s="41">
        <f>SUM(J723:J739)</f>
        <v>787.7</v>
      </c>
      <c r="K740" s="41">
        <f>SUM(K723:K739)</f>
        <v>2691944</v>
      </c>
      <c r="L740" s="40"/>
      <c r="M740" s="40"/>
      <c r="N740" s="40"/>
      <c r="O740" s="40"/>
      <c r="P740" s="249"/>
      <c r="Q740" s="250"/>
    </row>
    <row r="741" spans="1:17" ht="12.75">
      <c r="A741" s="289" t="s">
        <v>774</v>
      </c>
      <c r="B741" s="290"/>
      <c r="C741" s="290"/>
      <c r="D741" s="290"/>
      <c r="E741" s="290"/>
      <c r="F741" s="290"/>
      <c r="G741" s="290"/>
      <c r="H741" s="290"/>
      <c r="I741" s="290"/>
      <c r="J741" s="290"/>
      <c r="K741" s="290"/>
      <c r="L741" s="290"/>
      <c r="M741" s="290"/>
      <c r="N741" s="290"/>
      <c r="O741" s="290"/>
      <c r="P741" s="290"/>
      <c r="Q741" s="291"/>
    </row>
    <row r="742" spans="1:17" ht="25.5">
      <c r="A742" s="122">
        <v>58</v>
      </c>
      <c r="B742" s="135" t="s">
        <v>1420</v>
      </c>
      <c r="C742" s="50">
        <v>1512133.5</v>
      </c>
      <c r="D742" s="50"/>
      <c r="E742" s="50"/>
      <c r="F742" s="50">
        <v>961</v>
      </c>
      <c r="G742" s="50">
        <v>1512133.5</v>
      </c>
      <c r="H742" s="40"/>
      <c r="I742" s="40"/>
      <c r="J742" s="40"/>
      <c r="K742" s="40"/>
      <c r="L742" s="40"/>
      <c r="M742" s="40"/>
      <c r="N742" s="40"/>
      <c r="O742" s="40"/>
      <c r="P742" s="249"/>
      <c r="Q742" s="250"/>
    </row>
    <row r="743" spans="1:17" ht="25.5">
      <c r="A743" s="122">
        <v>59</v>
      </c>
      <c r="B743" s="135" t="s">
        <v>263</v>
      </c>
      <c r="C743" s="50">
        <v>579756.5900000001</v>
      </c>
      <c r="D743" s="50">
        <v>579756.5900000001</v>
      </c>
      <c r="E743" s="50"/>
      <c r="F743" s="50"/>
      <c r="G743" s="50"/>
      <c r="H743" s="40"/>
      <c r="I743" s="40"/>
      <c r="J743" s="40"/>
      <c r="K743" s="40"/>
      <c r="L743" s="40"/>
      <c r="M743" s="40"/>
      <c r="N743" s="40"/>
      <c r="O743" s="40"/>
      <c r="P743" s="249"/>
      <c r="Q743" s="250"/>
    </row>
    <row r="744" spans="1:17" ht="38.25">
      <c r="A744" s="122">
        <v>60</v>
      </c>
      <c r="B744" s="135" t="s">
        <v>1421</v>
      </c>
      <c r="C744" s="50">
        <v>412807.16</v>
      </c>
      <c r="D744" s="50">
        <v>412807.16</v>
      </c>
      <c r="E744" s="50"/>
      <c r="F744" s="50"/>
      <c r="G744" s="50"/>
      <c r="H744" s="40"/>
      <c r="I744" s="40"/>
      <c r="J744" s="40"/>
      <c r="K744" s="40"/>
      <c r="L744" s="40"/>
      <c r="M744" s="40"/>
      <c r="N744" s="40"/>
      <c r="O744" s="40"/>
      <c r="P744" s="249"/>
      <c r="Q744" s="250"/>
    </row>
    <row r="745" spans="1:17" ht="25.5">
      <c r="A745" s="122">
        <v>61</v>
      </c>
      <c r="B745" s="135" t="s">
        <v>1422</v>
      </c>
      <c r="C745" s="50">
        <v>253526.22</v>
      </c>
      <c r="D745" s="50">
        <v>253526.22</v>
      </c>
      <c r="E745" s="50"/>
      <c r="F745" s="50"/>
      <c r="G745" s="50"/>
      <c r="H745" s="40"/>
      <c r="I745" s="40"/>
      <c r="J745" s="40"/>
      <c r="K745" s="40"/>
      <c r="L745" s="40"/>
      <c r="M745" s="40"/>
      <c r="N745" s="40"/>
      <c r="O745" s="40"/>
      <c r="P745" s="249"/>
      <c r="Q745" s="250"/>
    </row>
    <row r="746" spans="1:17" ht="25.5">
      <c r="A746" s="122">
        <v>62</v>
      </c>
      <c r="B746" s="135" t="s">
        <v>47</v>
      </c>
      <c r="C746" s="50">
        <v>520876.34</v>
      </c>
      <c r="D746" s="50">
        <v>520876.34</v>
      </c>
      <c r="E746" s="50"/>
      <c r="F746" s="50"/>
      <c r="G746" s="50"/>
      <c r="H746" s="40"/>
      <c r="I746" s="40"/>
      <c r="J746" s="40"/>
      <c r="K746" s="40"/>
      <c r="L746" s="40"/>
      <c r="M746" s="40"/>
      <c r="N746" s="40"/>
      <c r="O746" s="40"/>
      <c r="P746" s="249"/>
      <c r="Q746" s="250"/>
    </row>
    <row r="747" spans="1:17" ht="25.5">
      <c r="A747" s="122">
        <v>63</v>
      </c>
      <c r="B747" s="135" t="s">
        <v>1423</v>
      </c>
      <c r="C747" s="50">
        <v>1745573.35</v>
      </c>
      <c r="D747" s="50">
        <v>1745573.35</v>
      </c>
      <c r="E747" s="50"/>
      <c r="F747" s="50"/>
      <c r="G747" s="50"/>
      <c r="H747" s="40"/>
      <c r="I747" s="40"/>
      <c r="J747" s="40"/>
      <c r="K747" s="40"/>
      <c r="L747" s="40"/>
      <c r="M747" s="40"/>
      <c r="N747" s="40"/>
      <c r="O747" s="40"/>
      <c r="P747" s="249"/>
      <c r="Q747" s="250"/>
    </row>
    <row r="748" spans="1:17" ht="25.5">
      <c r="A748" s="122">
        <v>64</v>
      </c>
      <c r="B748" s="135" t="s">
        <v>1424</v>
      </c>
      <c r="C748" s="50">
        <v>440360</v>
      </c>
      <c r="D748" s="50">
        <v>440360</v>
      </c>
      <c r="E748" s="50"/>
      <c r="F748" s="50"/>
      <c r="G748" s="50"/>
      <c r="H748" s="40"/>
      <c r="I748" s="40"/>
      <c r="J748" s="40"/>
      <c r="K748" s="40"/>
      <c r="L748" s="40"/>
      <c r="M748" s="40"/>
      <c r="N748" s="40"/>
      <c r="O748" s="40"/>
      <c r="P748" s="249"/>
      <c r="Q748" s="250"/>
    </row>
    <row r="749" spans="1:17" ht="25.5">
      <c r="A749" s="122">
        <v>65</v>
      </c>
      <c r="B749" s="135" t="s">
        <v>1425</v>
      </c>
      <c r="C749" s="50">
        <v>443895.12</v>
      </c>
      <c r="D749" s="50">
        <v>443895.12</v>
      </c>
      <c r="E749" s="50"/>
      <c r="F749" s="50"/>
      <c r="G749" s="50"/>
      <c r="H749" s="40"/>
      <c r="I749" s="40"/>
      <c r="J749" s="40"/>
      <c r="K749" s="40"/>
      <c r="L749" s="40"/>
      <c r="M749" s="40"/>
      <c r="N749" s="40"/>
      <c r="O749" s="40"/>
      <c r="P749" s="249"/>
      <c r="Q749" s="250"/>
    </row>
    <row r="750" spans="1:17" ht="25.5">
      <c r="A750" s="122">
        <v>66</v>
      </c>
      <c r="B750" s="135" t="s">
        <v>1426</v>
      </c>
      <c r="C750" s="50">
        <v>433458.6</v>
      </c>
      <c r="D750" s="50">
        <v>433458.6</v>
      </c>
      <c r="E750" s="50"/>
      <c r="F750" s="50"/>
      <c r="G750" s="50"/>
      <c r="H750" s="40"/>
      <c r="I750" s="40"/>
      <c r="J750" s="40"/>
      <c r="K750" s="40"/>
      <c r="L750" s="40"/>
      <c r="M750" s="40"/>
      <c r="N750" s="40"/>
      <c r="O750" s="40"/>
      <c r="P750" s="249"/>
      <c r="Q750" s="250"/>
    </row>
    <row r="751" spans="1:17" ht="25.5">
      <c r="A751" s="122">
        <v>67</v>
      </c>
      <c r="B751" s="135" t="s">
        <v>1427</v>
      </c>
      <c r="C751" s="50">
        <v>445372.48</v>
      </c>
      <c r="D751" s="50">
        <v>445372.48</v>
      </c>
      <c r="E751" s="50"/>
      <c r="F751" s="50"/>
      <c r="G751" s="50"/>
      <c r="H751" s="40"/>
      <c r="I751" s="40"/>
      <c r="J751" s="40"/>
      <c r="K751" s="40"/>
      <c r="L751" s="40"/>
      <c r="M751" s="40"/>
      <c r="N751" s="40"/>
      <c r="O751" s="40"/>
      <c r="P751" s="249"/>
      <c r="Q751" s="250"/>
    </row>
    <row r="752" spans="1:17" ht="25.5">
      <c r="A752" s="122">
        <v>68</v>
      </c>
      <c r="B752" s="135" t="s">
        <v>1428</v>
      </c>
      <c r="C752" s="50">
        <v>447483</v>
      </c>
      <c r="D752" s="50">
        <v>447483</v>
      </c>
      <c r="E752" s="50"/>
      <c r="F752" s="50"/>
      <c r="G752" s="50"/>
      <c r="H752" s="40"/>
      <c r="I752" s="40"/>
      <c r="J752" s="40"/>
      <c r="K752" s="40"/>
      <c r="L752" s="40"/>
      <c r="M752" s="40"/>
      <c r="N752" s="40"/>
      <c r="O752" s="40"/>
      <c r="P752" s="249"/>
      <c r="Q752" s="250"/>
    </row>
    <row r="753" spans="1:17" ht="25.5">
      <c r="A753" s="122">
        <v>69</v>
      </c>
      <c r="B753" s="135" t="s">
        <v>1429</v>
      </c>
      <c r="C753" s="50">
        <v>2510812.45</v>
      </c>
      <c r="D753" s="50">
        <v>2510812.45</v>
      </c>
      <c r="E753" s="50"/>
      <c r="F753" s="50"/>
      <c r="G753" s="50"/>
      <c r="H753" s="40"/>
      <c r="I753" s="40"/>
      <c r="J753" s="40"/>
      <c r="K753" s="40"/>
      <c r="L753" s="40"/>
      <c r="M753" s="40"/>
      <c r="N753" s="40"/>
      <c r="O753" s="40"/>
      <c r="P753" s="249"/>
      <c r="Q753" s="250"/>
    </row>
    <row r="754" spans="1:17" ht="25.5">
      <c r="A754" s="122">
        <v>70</v>
      </c>
      <c r="B754" s="135" t="s">
        <v>1430</v>
      </c>
      <c r="C754" s="50">
        <v>325758.76</v>
      </c>
      <c r="D754" s="50">
        <v>325758.76</v>
      </c>
      <c r="E754" s="50"/>
      <c r="F754" s="50"/>
      <c r="G754" s="50"/>
      <c r="H754" s="40"/>
      <c r="I754" s="40"/>
      <c r="J754" s="40"/>
      <c r="K754" s="40"/>
      <c r="L754" s="40"/>
      <c r="M754" s="40"/>
      <c r="N754" s="40"/>
      <c r="O754" s="40"/>
      <c r="P754" s="249"/>
      <c r="Q754" s="250"/>
    </row>
    <row r="755" spans="1:17" ht="25.5">
      <c r="A755" s="122">
        <v>71</v>
      </c>
      <c r="B755" s="134" t="s">
        <v>265</v>
      </c>
      <c r="C755" s="50">
        <v>240810.33</v>
      </c>
      <c r="D755" s="50">
        <v>240810.33</v>
      </c>
      <c r="E755" s="50"/>
      <c r="F755" s="50"/>
      <c r="G755" s="50"/>
      <c r="H755" s="40"/>
      <c r="I755" s="40"/>
      <c r="J755" s="40"/>
      <c r="K755" s="40"/>
      <c r="L755" s="40"/>
      <c r="M755" s="40"/>
      <c r="N755" s="40"/>
      <c r="O755" s="40"/>
      <c r="P755" s="249"/>
      <c r="Q755" s="250"/>
    </row>
    <row r="756" spans="1:17" ht="25.5">
      <c r="A756" s="122">
        <v>72</v>
      </c>
      <c r="B756" s="135" t="s">
        <v>1431</v>
      </c>
      <c r="C756" s="50">
        <v>956373.3</v>
      </c>
      <c r="D756" s="50"/>
      <c r="E756" s="50"/>
      <c r="F756" s="50">
        <v>607.8</v>
      </c>
      <c r="G756" s="50">
        <v>956373.3</v>
      </c>
      <c r="H756" s="40"/>
      <c r="I756" s="40"/>
      <c r="J756" s="40"/>
      <c r="K756" s="40"/>
      <c r="L756" s="40"/>
      <c r="M756" s="40"/>
      <c r="N756" s="40"/>
      <c r="O756" s="40"/>
      <c r="P756" s="249"/>
      <c r="Q756" s="250"/>
    </row>
    <row r="757" spans="1:17" ht="25.5">
      <c r="A757" s="122">
        <v>73</v>
      </c>
      <c r="B757" s="134" t="s">
        <v>897</v>
      </c>
      <c r="C757" s="50">
        <v>774476.7</v>
      </c>
      <c r="D757" s="50"/>
      <c r="E757" s="50"/>
      <c r="F757" s="50">
        <v>492.2</v>
      </c>
      <c r="G757" s="50">
        <v>774476.7</v>
      </c>
      <c r="H757" s="40"/>
      <c r="I757" s="40"/>
      <c r="J757" s="40"/>
      <c r="K757" s="40"/>
      <c r="L757" s="40"/>
      <c r="M757" s="40"/>
      <c r="N757" s="40"/>
      <c r="O757" s="40"/>
      <c r="P757" s="249"/>
      <c r="Q757" s="250"/>
    </row>
    <row r="758" spans="1:17" ht="25.5">
      <c r="A758" s="122">
        <v>74</v>
      </c>
      <c r="B758" s="135" t="s">
        <v>188</v>
      </c>
      <c r="C758" s="50">
        <v>866750.37</v>
      </c>
      <c r="D758" s="50">
        <v>866750.37</v>
      </c>
      <c r="E758" s="50"/>
      <c r="F758" s="50"/>
      <c r="G758" s="50"/>
      <c r="H758" s="40"/>
      <c r="I758" s="40"/>
      <c r="J758" s="40"/>
      <c r="K758" s="40"/>
      <c r="L758" s="40"/>
      <c r="M758" s="40"/>
      <c r="N758" s="40"/>
      <c r="O758" s="40"/>
      <c r="P758" s="249"/>
      <c r="Q758" s="250"/>
    </row>
    <row r="759" spans="1:17" ht="25.5">
      <c r="A759" s="122">
        <v>75</v>
      </c>
      <c r="B759" s="135" t="s">
        <v>189</v>
      </c>
      <c r="C759" s="50">
        <v>797654.42</v>
      </c>
      <c r="D759" s="50">
        <v>797654.42</v>
      </c>
      <c r="E759" s="50"/>
      <c r="F759" s="50"/>
      <c r="G759" s="50"/>
      <c r="H759" s="40"/>
      <c r="I759" s="40"/>
      <c r="J759" s="40"/>
      <c r="K759" s="40"/>
      <c r="L759" s="40"/>
      <c r="M759" s="40"/>
      <c r="N759" s="40"/>
      <c r="O759" s="40"/>
      <c r="P759" s="249"/>
      <c r="Q759" s="250"/>
    </row>
    <row r="760" spans="1:17" ht="25.5">
      <c r="A760" s="122">
        <v>76</v>
      </c>
      <c r="B760" s="135" t="s">
        <v>191</v>
      </c>
      <c r="C760" s="50">
        <v>2640207.76</v>
      </c>
      <c r="D760" s="50">
        <v>2640207.76</v>
      </c>
      <c r="E760" s="50"/>
      <c r="F760" s="50"/>
      <c r="G760" s="50"/>
      <c r="H760" s="40"/>
      <c r="I760" s="40"/>
      <c r="J760" s="40"/>
      <c r="K760" s="40"/>
      <c r="L760" s="40"/>
      <c r="M760" s="40"/>
      <c r="N760" s="40"/>
      <c r="O760" s="40"/>
      <c r="P760" s="249"/>
      <c r="Q760" s="250"/>
    </row>
    <row r="761" spans="1:17" ht="12.75">
      <c r="A761" s="122"/>
      <c r="B761" s="65" t="s">
        <v>739</v>
      </c>
      <c r="C761" s="41">
        <f>SUM(C742:C760)</f>
        <v>16348086.449999997</v>
      </c>
      <c r="D761" s="41">
        <f>SUM(D742:D760)</f>
        <v>13105102.95</v>
      </c>
      <c r="E761" s="41"/>
      <c r="F761" s="41">
        <f>SUM(F742:F760)</f>
        <v>2061</v>
      </c>
      <c r="G761" s="41">
        <f>SUM(G742:G760)</f>
        <v>3242983.5</v>
      </c>
      <c r="H761" s="40"/>
      <c r="I761" s="40"/>
      <c r="J761" s="40"/>
      <c r="K761" s="40"/>
      <c r="L761" s="40"/>
      <c r="M761" s="40"/>
      <c r="N761" s="40"/>
      <c r="O761" s="40"/>
      <c r="P761" s="249"/>
      <c r="Q761" s="250"/>
    </row>
    <row r="762" spans="1:17" ht="12.75">
      <c r="A762" s="289" t="s">
        <v>245</v>
      </c>
      <c r="B762" s="290"/>
      <c r="C762" s="290"/>
      <c r="D762" s="290"/>
      <c r="E762" s="290"/>
      <c r="F762" s="290"/>
      <c r="G762" s="290"/>
      <c r="H762" s="290"/>
      <c r="I762" s="290"/>
      <c r="J762" s="290"/>
      <c r="K762" s="290"/>
      <c r="L762" s="290"/>
      <c r="M762" s="290"/>
      <c r="N762" s="290"/>
      <c r="O762" s="290"/>
      <c r="P762" s="290"/>
      <c r="Q762" s="291"/>
    </row>
    <row r="763" spans="1:17" ht="25.5">
      <c r="A763" s="122">
        <v>77</v>
      </c>
      <c r="B763" s="135" t="s">
        <v>1432</v>
      </c>
      <c r="C763" s="50">
        <v>2399272.8</v>
      </c>
      <c r="D763" s="50"/>
      <c r="E763" s="50"/>
      <c r="F763" s="50">
        <v>953</v>
      </c>
      <c r="G763" s="50">
        <v>2399272.8</v>
      </c>
      <c r="H763" s="134"/>
      <c r="I763" s="134"/>
      <c r="J763" s="134"/>
      <c r="K763" s="134"/>
      <c r="L763" s="134"/>
      <c r="M763" s="134"/>
      <c r="N763" s="134"/>
      <c r="O763" s="134"/>
      <c r="P763" s="304"/>
      <c r="Q763" s="305"/>
    </row>
    <row r="764" spans="1:17" ht="12.75">
      <c r="A764" s="122"/>
      <c r="B764" s="65" t="s">
        <v>739</v>
      </c>
      <c r="C764" s="41">
        <f>SUM(C763)</f>
        <v>2399272.8</v>
      </c>
      <c r="D764" s="41"/>
      <c r="E764" s="41"/>
      <c r="F764" s="41">
        <f>SUM(F763)</f>
        <v>953</v>
      </c>
      <c r="G764" s="41">
        <f>SUM(G763)</f>
        <v>2399272.8</v>
      </c>
      <c r="H764" s="40"/>
      <c r="I764" s="40"/>
      <c r="J764" s="40"/>
      <c r="K764" s="40"/>
      <c r="L764" s="40"/>
      <c r="M764" s="40"/>
      <c r="N764" s="40"/>
      <c r="O764" s="40"/>
      <c r="P764" s="249"/>
      <c r="Q764" s="250"/>
    </row>
    <row r="765" spans="1:17" ht="12.75">
      <c r="A765" s="289" t="s">
        <v>763</v>
      </c>
      <c r="B765" s="290"/>
      <c r="C765" s="290"/>
      <c r="D765" s="290"/>
      <c r="E765" s="290"/>
      <c r="F765" s="290"/>
      <c r="G765" s="290"/>
      <c r="H765" s="290"/>
      <c r="I765" s="290"/>
      <c r="J765" s="290"/>
      <c r="K765" s="290"/>
      <c r="L765" s="290"/>
      <c r="M765" s="290"/>
      <c r="N765" s="290"/>
      <c r="O765" s="290"/>
      <c r="P765" s="290"/>
      <c r="Q765" s="291"/>
    </row>
    <row r="766" spans="1:17" ht="25.5">
      <c r="A766" s="122">
        <v>78</v>
      </c>
      <c r="B766" s="140" t="s">
        <v>145</v>
      </c>
      <c r="C766" s="86">
        <f aca="true" t="shared" si="15" ref="C766:C771">D766+E766+G766</f>
        <v>1163131.2</v>
      </c>
      <c r="D766" s="86"/>
      <c r="E766" s="86"/>
      <c r="F766" s="86">
        <v>462</v>
      </c>
      <c r="G766" s="86">
        <v>1163131.2</v>
      </c>
      <c r="H766" s="53"/>
      <c r="I766" s="53"/>
      <c r="J766" s="53"/>
      <c r="K766" s="53"/>
      <c r="L766" s="53"/>
      <c r="M766" s="53"/>
      <c r="N766" s="53"/>
      <c r="O766" s="53"/>
      <c r="P766" s="249"/>
      <c r="Q766" s="250"/>
    </row>
    <row r="767" spans="1:17" ht="25.5">
      <c r="A767" s="122">
        <v>79</v>
      </c>
      <c r="B767" s="140" t="s">
        <v>146</v>
      </c>
      <c r="C767" s="86">
        <f t="shared" si="15"/>
        <v>203504.98</v>
      </c>
      <c r="D767" s="86">
        <v>203504.98</v>
      </c>
      <c r="E767" s="86"/>
      <c r="F767" s="86"/>
      <c r="G767" s="86"/>
      <c r="H767" s="53"/>
      <c r="I767" s="53"/>
      <c r="J767" s="53"/>
      <c r="K767" s="53"/>
      <c r="L767" s="53"/>
      <c r="M767" s="53"/>
      <c r="N767" s="53"/>
      <c r="O767" s="53"/>
      <c r="P767" s="249"/>
      <c r="Q767" s="250"/>
    </row>
    <row r="768" spans="1:17" ht="25.5">
      <c r="A768" s="122">
        <v>80</v>
      </c>
      <c r="B768" s="140" t="s">
        <v>147</v>
      </c>
      <c r="C768" s="86">
        <f t="shared" si="15"/>
        <v>316462.58</v>
      </c>
      <c r="D768" s="86">
        <v>316462.58</v>
      </c>
      <c r="E768" s="86"/>
      <c r="F768" s="86"/>
      <c r="G768" s="86"/>
      <c r="H768" s="53"/>
      <c r="I768" s="53"/>
      <c r="J768" s="53"/>
      <c r="K768" s="53"/>
      <c r="L768" s="53"/>
      <c r="M768" s="53"/>
      <c r="N768" s="53"/>
      <c r="O768" s="53"/>
      <c r="P768" s="249"/>
      <c r="Q768" s="250"/>
    </row>
    <row r="769" spans="1:17" ht="25.5">
      <c r="A769" s="122">
        <v>81</v>
      </c>
      <c r="B769" s="140" t="s">
        <v>148</v>
      </c>
      <c r="C769" s="86">
        <f t="shared" si="15"/>
        <v>212334.14</v>
      </c>
      <c r="D769" s="86">
        <v>212334.14</v>
      </c>
      <c r="E769" s="86"/>
      <c r="F769" s="86"/>
      <c r="G769" s="86"/>
      <c r="H769" s="53"/>
      <c r="I769" s="53"/>
      <c r="J769" s="53"/>
      <c r="K769" s="53"/>
      <c r="L769" s="53"/>
      <c r="M769" s="53"/>
      <c r="N769" s="53"/>
      <c r="O769" s="53"/>
      <c r="P769" s="249"/>
      <c r="Q769" s="250"/>
    </row>
    <row r="770" spans="1:17" ht="25.5">
      <c r="A770" s="122">
        <v>82</v>
      </c>
      <c r="B770" s="140" t="s">
        <v>149</v>
      </c>
      <c r="C770" s="86">
        <f t="shared" si="15"/>
        <v>830723.3</v>
      </c>
      <c r="D770" s="86">
        <v>100619.3</v>
      </c>
      <c r="E770" s="86"/>
      <c r="F770" s="86">
        <v>290</v>
      </c>
      <c r="G770" s="86">
        <v>730104</v>
      </c>
      <c r="H770" s="53"/>
      <c r="I770" s="53"/>
      <c r="J770" s="53"/>
      <c r="K770" s="53"/>
      <c r="L770" s="53"/>
      <c r="M770" s="53"/>
      <c r="N770" s="53"/>
      <c r="O770" s="53"/>
      <c r="P770" s="249"/>
      <c r="Q770" s="250"/>
    </row>
    <row r="771" spans="1:17" ht="25.5">
      <c r="A771" s="122">
        <v>83</v>
      </c>
      <c r="B771" s="140" t="s">
        <v>150</v>
      </c>
      <c r="C771" s="86">
        <f t="shared" si="15"/>
        <v>2221098.45</v>
      </c>
      <c r="D771" s="86">
        <v>269958.45</v>
      </c>
      <c r="E771" s="86"/>
      <c r="F771" s="86">
        <v>775</v>
      </c>
      <c r="G771" s="86">
        <v>1951140</v>
      </c>
      <c r="H771" s="53"/>
      <c r="I771" s="53"/>
      <c r="J771" s="53"/>
      <c r="K771" s="53"/>
      <c r="L771" s="53"/>
      <c r="M771" s="53"/>
      <c r="N771" s="53"/>
      <c r="O771" s="53"/>
      <c r="P771" s="249"/>
      <c r="Q771" s="250"/>
    </row>
    <row r="772" spans="1:17" ht="12.75">
      <c r="A772" s="123"/>
      <c r="B772" s="65" t="s">
        <v>739</v>
      </c>
      <c r="C772" s="41">
        <f>SUM(C766:C771)</f>
        <v>4947254.65</v>
      </c>
      <c r="D772" s="41">
        <f>SUM(D766:D771)</f>
        <v>1102879.4500000002</v>
      </c>
      <c r="E772" s="41"/>
      <c r="F772" s="41">
        <f>SUM(F766:F771)</f>
        <v>1527</v>
      </c>
      <c r="G772" s="41">
        <f>SUM(G766:G771)</f>
        <v>3844375.2</v>
      </c>
      <c r="H772" s="53"/>
      <c r="I772" s="53"/>
      <c r="J772" s="53"/>
      <c r="K772" s="53"/>
      <c r="L772" s="53"/>
      <c r="M772" s="53"/>
      <c r="N772" s="53"/>
      <c r="O772" s="53"/>
      <c r="P772" s="249"/>
      <c r="Q772" s="250"/>
    </row>
    <row r="773" spans="1:17" ht="12.75">
      <c r="A773" s="289" t="s">
        <v>1327</v>
      </c>
      <c r="B773" s="290"/>
      <c r="C773" s="290"/>
      <c r="D773" s="290"/>
      <c r="E773" s="290"/>
      <c r="F773" s="290"/>
      <c r="G773" s="290"/>
      <c r="H773" s="290"/>
      <c r="I773" s="290"/>
      <c r="J773" s="290"/>
      <c r="K773" s="290"/>
      <c r="L773" s="290"/>
      <c r="M773" s="290"/>
      <c r="N773" s="290"/>
      <c r="O773" s="290"/>
      <c r="P773" s="290"/>
      <c r="Q773" s="291"/>
    </row>
    <row r="774" spans="1:17" ht="12.75">
      <c r="A774" s="122">
        <v>84</v>
      </c>
      <c r="B774" s="134" t="s">
        <v>1393</v>
      </c>
      <c r="C774" s="50">
        <v>353046</v>
      </c>
      <c r="D774" s="50">
        <v>353046</v>
      </c>
      <c r="E774" s="50"/>
      <c r="F774" s="50"/>
      <c r="G774" s="50"/>
      <c r="H774" s="50"/>
      <c r="I774" s="50"/>
      <c r="J774" s="50"/>
      <c r="K774" s="50"/>
      <c r="L774" s="50"/>
      <c r="M774" s="50"/>
      <c r="N774" s="40"/>
      <c r="O774" s="40"/>
      <c r="P774" s="249"/>
      <c r="Q774" s="250"/>
    </row>
    <row r="775" spans="1:17" ht="25.5">
      <c r="A775" s="122">
        <v>85</v>
      </c>
      <c r="B775" s="135" t="s">
        <v>1433</v>
      </c>
      <c r="C775" s="50">
        <v>1208448</v>
      </c>
      <c r="D775" s="50"/>
      <c r="E775" s="50"/>
      <c r="F775" s="50">
        <v>768</v>
      </c>
      <c r="G775" s="50">
        <v>1208448</v>
      </c>
      <c r="H775" s="50"/>
      <c r="I775" s="50"/>
      <c r="J775" s="50"/>
      <c r="K775" s="50"/>
      <c r="L775" s="50"/>
      <c r="M775" s="50"/>
      <c r="N775" s="40"/>
      <c r="O775" s="40"/>
      <c r="P775" s="249"/>
      <c r="Q775" s="250"/>
    </row>
    <row r="776" spans="1:17" ht="12.75">
      <c r="A776" s="123"/>
      <c r="B776" s="65" t="s">
        <v>739</v>
      </c>
      <c r="C776" s="41">
        <f>SUM(C774:C775)</f>
        <v>1561494</v>
      </c>
      <c r="D776" s="41">
        <f>SUM(D774:D775)</f>
        <v>353046</v>
      </c>
      <c r="E776" s="41"/>
      <c r="F776" s="41">
        <f>SUM(F774:F775)</f>
        <v>768</v>
      </c>
      <c r="G776" s="41">
        <f>SUM(G774:G775)</f>
        <v>1208448</v>
      </c>
      <c r="H776" s="41"/>
      <c r="I776" s="41"/>
      <c r="J776" s="41"/>
      <c r="K776" s="41"/>
      <c r="L776" s="41"/>
      <c r="M776" s="41"/>
      <c r="N776" s="81"/>
      <c r="O776" s="40"/>
      <c r="P776" s="249"/>
      <c r="Q776" s="250"/>
    </row>
    <row r="777" spans="1:17" ht="12.75">
      <c r="A777" s="289" t="s">
        <v>761</v>
      </c>
      <c r="B777" s="290"/>
      <c r="C777" s="290"/>
      <c r="D777" s="290"/>
      <c r="E777" s="290"/>
      <c r="F777" s="290"/>
      <c r="G777" s="290"/>
      <c r="H777" s="290"/>
      <c r="I777" s="290"/>
      <c r="J777" s="290"/>
      <c r="K777" s="290"/>
      <c r="L777" s="290"/>
      <c r="M777" s="290"/>
      <c r="N777" s="290"/>
      <c r="O777" s="290"/>
      <c r="P777" s="290"/>
      <c r="Q777" s="291"/>
    </row>
    <row r="778" spans="1:17" ht="12.75">
      <c r="A778" s="141">
        <v>86</v>
      </c>
      <c r="B778" s="59" t="s">
        <v>1386</v>
      </c>
      <c r="C778" s="50">
        <v>1121842</v>
      </c>
      <c r="D778" s="40"/>
      <c r="E778" s="40"/>
      <c r="F778" s="40">
        <v>688</v>
      </c>
      <c r="G778" s="50">
        <v>1121842</v>
      </c>
      <c r="H778" s="40"/>
      <c r="I778" s="40"/>
      <c r="J778" s="40"/>
      <c r="K778" s="40"/>
      <c r="L778" s="40"/>
      <c r="M778" s="40"/>
      <c r="N778" s="40"/>
      <c r="O778" s="40"/>
      <c r="P778" s="249"/>
      <c r="Q778" s="250"/>
    </row>
    <row r="779" spans="1:17" ht="12.75">
      <c r="A779" s="123"/>
      <c r="B779" s="65" t="s">
        <v>739</v>
      </c>
      <c r="C779" s="41">
        <f>SUM(C778)</f>
        <v>1121842</v>
      </c>
      <c r="D779" s="41"/>
      <c r="E779" s="41"/>
      <c r="F779" s="41">
        <f>SUM(F778)</f>
        <v>688</v>
      </c>
      <c r="G779" s="41">
        <f>SUM(G778)</f>
        <v>1121842</v>
      </c>
      <c r="H779" s="40"/>
      <c r="I779" s="40"/>
      <c r="J779" s="40"/>
      <c r="K779" s="40"/>
      <c r="L779" s="40"/>
      <c r="M779" s="40"/>
      <c r="N779" s="40"/>
      <c r="O779" s="40"/>
      <c r="P779" s="249"/>
      <c r="Q779" s="250"/>
    </row>
    <row r="780" spans="1:17" ht="12.75">
      <c r="A780" s="289" t="s">
        <v>766</v>
      </c>
      <c r="B780" s="290"/>
      <c r="C780" s="290"/>
      <c r="D780" s="290"/>
      <c r="E780" s="290"/>
      <c r="F780" s="290"/>
      <c r="G780" s="290"/>
      <c r="H780" s="290"/>
      <c r="I780" s="290"/>
      <c r="J780" s="290"/>
      <c r="K780" s="290"/>
      <c r="L780" s="290"/>
      <c r="M780" s="290"/>
      <c r="N780" s="290"/>
      <c r="O780" s="290"/>
      <c r="P780" s="290"/>
      <c r="Q780" s="291"/>
    </row>
    <row r="781" spans="1:17" ht="25.5">
      <c r="A781" s="141">
        <v>87</v>
      </c>
      <c r="B781" s="59" t="s">
        <v>197</v>
      </c>
      <c r="C781" s="43">
        <v>11240615.52</v>
      </c>
      <c r="D781" s="43">
        <v>11240615.52</v>
      </c>
      <c r="E781" s="50"/>
      <c r="F781" s="50"/>
      <c r="G781" s="50"/>
      <c r="H781" s="40"/>
      <c r="I781" s="40"/>
      <c r="J781" s="40"/>
      <c r="K781" s="40"/>
      <c r="L781" s="40"/>
      <c r="M781" s="40"/>
      <c r="N781" s="40"/>
      <c r="O781" s="40"/>
      <c r="P781" s="249"/>
      <c r="Q781" s="250"/>
    </row>
    <row r="782" spans="1:17" ht="25.5">
      <c r="A782" s="141">
        <v>88</v>
      </c>
      <c r="B782" s="59" t="s">
        <v>1434</v>
      </c>
      <c r="C782" s="43">
        <v>7816587.03</v>
      </c>
      <c r="D782" s="43">
        <v>6520023.03</v>
      </c>
      <c r="E782" s="50"/>
      <c r="F782" s="50">
        <v>824</v>
      </c>
      <c r="G782" s="50">
        <v>1296564</v>
      </c>
      <c r="H782" s="40"/>
      <c r="I782" s="40"/>
      <c r="J782" s="40"/>
      <c r="K782" s="40"/>
      <c r="L782" s="40"/>
      <c r="M782" s="40"/>
      <c r="N782" s="40"/>
      <c r="O782" s="40"/>
      <c r="P782" s="249"/>
      <c r="Q782" s="250"/>
    </row>
    <row r="783" spans="1:17" ht="25.5">
      <c r="A783" s="141">
        <v>89</v>
      </c>
      <c r="B783" s="59" t="s">
        <v>1435</v>
      </c>
      <c r="C783" s="43">
        <v>9465022.08</v>
      </c>
      <c r="D783" s="43">
        <v>8001667.08</v>
      </c>
      <c r="E783" s="50"/>
      <c r="F783" s="50">
        <v>930</v>
      </c>
      <c r="G783" s="50">
        <v>1463355</v>
      </c>
      <c r="H783" s="40"/>
      <c r="I783" s="40"/>
      <c r="J783" s="40"/>
      <c r="K783" s="40"/>
      <c r="L783" s="40"/>
      <c r="M783" s="40"/>
      <c r="N783" s="40"/>
      <c r="O783" s="40"/>
      <c r="P783" s="249"/>
      <c r="Q783" s="250"/>
    </row>
    <row r="784" spans="1:17" ht="12.75">
      <c r="A784" s="142"/>
      <c r="B784" s="65" t="s">
        <v>703</v>
      </c>
      <c r="C784" s="45">
        <f>SUM(C781:C783)</f>
        <v>28522224.630000003</v>
      </c>
      <c r="D784" s="45">
        <f>SUM(D781:D783)</f>
        <v>25762305.630000003</v>
      </c>
      <c r="E784" s="45"/>
      <c r="F784" s="45">
        <f>SUM(F781:F783)</f>
        <v>1754</v>
      </c>
      <c r="G784" s="45">
        <f>SUM(G781:G783)</f>
        <v>2759919</v>
      </c>
      <c r="H784" s="40"/>
      <c r="I784" s="40"/>
      <c r="J784" s="40"/>
      <c r="K784" s="40"/>
      <c r="L784" s="40"/>
      <c r="M784" s="40"/>
      <c r="N784" s="40"/>
      <c r="O784" s="40"/>
      <c r="P784" s="249"/>
      <c r="Q784" s="250"/>
    </row>
    <row r="785" spans="1:17" ht="12.75">
      <c r="A785" s="289" t="s">
        <v>767</v>
      </c>
      <c r="B785" s="290"/>
      <c r="C785" s="290"/>
      <c r="D785" s="290"/>
      <c r="E785" s="290"/>
      <c r="F785" s="290"/>
      <c r="G785" s="290"/>
      <c r="H785" s="290"/>
      <c r="I785" s="290"/>
      <c r="J785" s="290"/>
      <c r="K785" s="290"/>
      <c r="L785" s="290"/>
      <c r="M785" s="290"/>
      <c r="N785" s="290"/>
      <c r="O785" s="290"/>
      <c r="P785" s="290"/>
      <c r="Q785" s="291"/>
    </row>
    <row r="786" spans="1:17" ht="25.5">
      <c r="A786" s="143" t="s">
        <v>1162</v>
      </c>
      <c r="B786" s="144" t="s">
        <v>1304</v>
      </c>
      <c r="C786" s="43">
        <v>1907082</v>
      </c>
      <c r="D786" s="43"/>
      <c r="E786" s="43"/>
      <c r="F786" s="43">
        <v>1212</v>
      </c>
      <c r="G786" s="43">
        <v>1907082</v>
      </c>
      <c r="H786" s="43"/>
      <c r="I786" s="43"/>
      <c r="J786" s="43"/>
      <c r="K786" s="43"/>
      <c r="L786" s="50"/>
      <c r="M786" s="50"/>
      <c r="N786" s="40"/>
      <c r="O786" s="40"/>
      <c r="P786" s="249"/>
      <c r="Q786" s="250"/>
    </row>
    <row r="787" spans="1:17" ht="25.5">
      <c r="A787" s="143" t="s">
        <v>1163</v>
      </c>
      <c r="B787" s="59" t="s">
        <v>1436</v>
      </c>
      <c r="C787" s="43">
        <v>1523148</v>
      </c>
      <c r="D787" s="43"/>
      <c r="E787" s="43"/>
      <c r="F787" s="43">
        <v>605</v>
      </c>
      <c r="G787" s="43">
        <v>1523148</v>
      </c>
      <c r="H787" s="43"/>
      <c r="I787" s="43"/>
      <c r="J787" s="43"/>
      <c r="K787" s="43"/>
      <c r="L787" s="50"/>
      <c r="M787" s="50"/>
      <c r="N787" s="40"/>
      <c r="O787" s="40"/>
      <c r="P787" s="249"/>
      <c r="Q787" s="250"/>
    </row>
    <row r="788" spans="1:17" ht="25.5">
      <c r="A788" s="143" t="s">
        <v>1164</v>
      </c>
      <c r="B788" s="59" t="s">
        <v>1437</v>
      </c>
      <c r="C788" s="43">
        <v>4677700.8</v>
      </c>
      <c r="D788" s="43"/>
      <c r="E788" s="43"/>
      <c r="F788" s="43">
        <v>1858</v>
      </c>
      <c r="G788" s="43">
        <v>4677700.8</v>
      </c>
      <c r="H788" s="43"/>
      <c r="I788" s="43"/>
      <c r="J788" s="43"/>
      <c r="K788" s="43"/>
      <c r="L788" s="50"/>
      <c r="M788" s="50"/>
      <c r="N788" s="40"/>
      <c r="O788" s="40"/>
      <c r="P788" s="249"/>
      <c r="Q788" s="250"/>
    </row>
    <row r="789" spans="1:17" ht="25.5">
      <c r="A789" s="143" t="s">
        <v>1165</v>
      </c>
      <c r="B789" s="59" t="s">
        <v>1438</v>
      </c>
      <c r="C789" s="43">
        <v>1475313.6</v>
      </c>
      <c r="D789" s="43"/>
      <c r="E789" s="43"/>
      <c r="F789" s="43">
        <v>586</v>
      </c>
      <c r="G789" s="43">
        <v>1475313.6</v>
      </c>
      <c r="H789" s="43"/>
      <c r="I789" s="43"/>
      <c r="J789" s="43"/>
      <c r="K789" s="43"/>
      <c r="L789" s="50"/>
      <c r="M789" s="50"/>
      <c r="N789" s="40"/>
      <c r="O789" s="40"/>
      <c r="P789" s="249"/>
      <c r="Q789" s="250"/>
    </row>
    <row r="790" spans="1:17" ht="25.5">
      <c r="A790" s="143" t="s">
        <v>1166</v>
      </c>
      <c r="B790" s="59" t="s">
        <v>1439</v>
      </c>
      <c r="C790" s="43">
        <v>2240664</v>
      </c>
      <c r="D790" s="43"/>
      <c r="E790" s="43"/>
      <c r="F790" s="43">
        <v>890</v>
      </c>
      <c r="G790" s="43">
        <v>2240664</v>
      </c>
      <c r="H790" s="43"/>
      <c r="I790" s="43"/>
      <c r="J790" s="43"/>
      <c r="K790" s="43"/>
      <c r="L790" s="50"/>
      <c r="M790" s="50"/>
      <c r="N790" s="40"/>
      <c r="O790" s="40"/>
      <c r="P790" s="249"/>
      <c r="Q790" s="250"/>
    </row>
    <row r="791" spans="1:17" ht="25.5">
      <c r="A791" s="143" t="s">
        <v>1167</v>
      </c>
      <c r="B791" s="59" t="s">
        <v>1440</v>
      </c>
      <c r="C791" s="43">
        <v>2970768</v>
      </c>
      <c r="D791" s="43"/>
      <c r="E791" s="43"/>
      <c r="F791" s="43">
        <v>1180</v>
      </c>
      <c r="G791" s="43">
        <v>2970768</v>
      </c>
      <c r="H791" s="43"/>
      <c r="I791" s="43"/>
      <c r="J791" s="43"/>
      <c r="K791" s="43"/>
      <c r="L791" s="50"/>
      <c r="M791" s="50"/>
      <c r="N791" s="40"/>
      <c r="O791" s="40"/>
      <c r="P791" s="249"/>
      <c r="Q791" s="250"/>
    </row>
    <row r="792" spans="1:17" ht="25.5">
      <c r="A792" s="143" t="s">
        <v>1168</v>
      </c>
      <c r="B792" s="59" t="s">
        <v>1441</v>
      </c>
      <c r="C792" s="43">
        <v>2958180</v>
      </c>
      <c r="D792" s="43"/>
      <c r="E792" s="43"/>
      <c r="F792" s="43">
        <v>1175</v>
      </c>
      <c r="G792" s="43">
        <v>2958180</v>
      </c>
      <c r="H792" s="43"/>
      <c r="I792" s="43"/>
      <c r="J792" s="43"/>
      <c r="K792" s="43"/>
      <c r="L792" s="50"/>
      <c r="M792" s="50"/>
      <c r="N792" s="40"/>
      <c r="O792" s="40"/>
      <c r="P792" s="249"/>
      <c r="Q792" s="250"/>
    </row>
    <row r="793" spans="1:17" ht="25.5">
      <c r="A793" s="143" t="s">
        <v>1516</v>
      </c>
      <c r="B793" s="59" t="s">
        <v>1442</v>
      </c>
      <c r="C793" s="43">
        <v>2218005.6</v>
      </c>
      <c r="D793" s="43"/>
      <c r="E793" s="43"/>
      <c r="F793" s="43">
        <v>881</v>
      </c>
      <c r="G793" s="43">
        <v>2218005.6</v>
      </c>
      <c r="H793" s="43"/>
      <c r="I793" s="43"/>
      <c r="J793" s="43"/>
      <c r="K793" s="43"/>
      <c r="L793" s="50"/>
      <c r="M793" s="50"/>
      <c r="N793" s="40"/>
      <c r="O793" s="40"/>
      <c r="P793" s="249"/>
      <c r="Q793" s="250"/>
    </row>
    <row r="794" spans="1:17" ht="25.5">
      <c r="A794" s="143" t="s">
        <v>1513</v>
      </c>
      <c r="B794" s="59" t="s">
        <v>1443</v>
      </c>
      <c r="C794" s="43">
        <v>1419926.4</v>
      </c>
      <c r="D794" s="43"/>
      <c r="E794" s="43"/>
      <c r="F794" s="43">
        <v>564</v>
      </c>
      <c r="G794" s="43">
        <v>1419926.4</v>
      </c>
      <c r="H794" s="43"/>
      <c r="I794" s="43"/>
      <c r="J794" s="43"/>
      <c r="K794" s="43"/>
      <c r="L794" s="50"/>
      <c r="M794" s="50"/>
      <c r="N794" s="40"/>
      <c r="O794" s="40"/>
      <c r="P794" s="249"/>
      <c r="Q794" s="250"/>
    </row>
    <row r="795" spans="1:17" ht="25.5">
      <c r="A795" s="143" t="s">
        <v>1514</v>
      </c>
      <c r="B795" s="59" t="s">
        <v>1444</v>
      </c>
      <c r="C795" s="43">
        <v>9549842.08</v>
      </c>
      <c r="D795" s="43">
        <v>9549842.08</v>
      </c>
      <c r="E795" s="43"/>
      <c r="F795" s="43"/>
      <c r="G795" s="43"/>
      <c r="H795" s="43"/>
      <c r="I795" s="43"/>
      <c r="J795" s="43"/>
      <c r="K795" s="43"/>
      <c r="L795" s="50"/>
      <c r="M795" s="50"/>
      <c r="N795" s="40"/>
      <c r="O795" s="40"/>
      <c r="P795" s="249"/>
      <c r="Q795" s="250"/>
    </row>
    <row r="796" spans="1:17" ht="25.5">
      <c r="A796" s="143" t="s">
        <v>1515</v>
      </c>
      <c r="B796" s="59" t="s">
        <v>1445</v>
      </c>
      <c r="C796" s="43">
        <v>2308639.2</v>
      </c>
      <c r="D796" s="43"/>
      <c r="E796" s="43"/>
      <c r="F796" s="43">
        <v>917</v>
      </c>
      <c r="G796" s="43">
        <v>2308639.2</v>
      </c>
      <c r="H796" s="43"/>
      <c r="I796" s="43"/>
      <c r="J796" s="43"/>
      <c r="K796" s="43"/>
      <c r="L796" s="50"/>
      <c r="M796" s="50"/>
      <c r="N796" s="40"/>
      <c r="O796" s="40"/>
      <c r="P796" s="249"/>
      <c r="Q796" s="250"/>
    </row>
    <row r="797" spans="1:17" ht="25.5">
      <c r="A797" s="143" t="s">
        <v>1503</v>
      </c>
      <c r="B797" s="59" t="s">
        <v>1446</v>
      </c>
      <c r="C797" s="43">
        <v>2895240</v>
      </c>
      <c r="D797" s="43"/>
      <c r="E797" s="43"/>
      <c r="F797" s="43">
        <v>1150</v>
      </c>
      <c r="G797" s="43">
        <v>2895240</v>
      </c>
      <c r="H797" s="43"/>
      <c r="I797" s="43"/>
      <c r="J797" s="43"/>
      <c r="K797" s="43"/>
      <c r="L797" s="50"/>
      <c r="M797" s="50"/>
      <c r="N797" s="40"/>
      <c r="O797" s="40"/>
      <c r="P797" s="249"/>
      <c r="Q797" s="250"/>
    </row>
    <row r="798" spans="1:17" ht="25.5">
      <c r="A798" s="143" t="s">
        <v>1504</v>
      </c>
      <c r="B798" s="59" t="s">
        <v>1447</v>
      </c>
      <c r="C798" s="43">
        <v>1515595.2</v>
      </c>
      <c r="D798" s="43"/>
      <c r="E798" s="43"/>
      <c r="F798" s="43">
        <v>602</v>
      </c>
      <c r="G798" s="43">
        <v>1515595.2</v>
      </c>
      <c r="H798" s="43"/>
      <c r="I798" s="43"/>
      <c r="J798" s="43"/>
      <c r="K798" s="43"/>
      <c r="L798" s="50"/>
      <c r="M798" s="50"/>
      <c r="N798" s="40"/>
      <c r="O798" s="40"/>
      <c r="P798" s="249"/>
      <c r="Q798" s="250"/>
    </row>
    <row r="799" spans="1:17" ht="25.5">
      <c r="A799" s="143" t="s">
        <v>1505</v>
      </c>
      <c r="B799" s="144" t="s">
        <v>1310</v>
      </c>
      <c r="C799" s="43">
        <v>2527670.4</v>
      </c>
      <c r="D799" s="43"/>
      <c r="E799" s="43"/>
      <c r="F799" s="43">
        <v>1004</v>
      </c>
      <c r="G799" s="43">
        <v>2527670.4</v>
      </c>
      <c r="H799" s="43"/>
      <c r="I799" s="43"/>
      <c r="J799" s="43"/>
      <c r="K799" s="43"/>
      <c r="L799" s="50"/>
      <c r="M799" s="50"/>
      <c r="N799" s="40"/>
      <c r="O799" s="40"/>
      <c r="P799" s="249"/>
      <c r="Q799" s="250"/>
    </row>
    <row r="800" spans="1:17" ht="25.5">
      <c r="A800" s="143" t="s">
        <v>1506</v>
      </c>
      <c r="B800" s="59" t="s">
        <v>1448</v>
      </c>
      <c r="C800" s="43">
        <v>2930486.4</v>
      </c>
      <c r="D800" s="43"/>
      <c r="E800" s="43"/>
      <c r="F800" s="43">
        <v>1164</v>
      </c>
      <c r="G800" s="43">
        <v>2930486.4</v>
      </c>
      <c r="H800" s="43"/>
      <c r="I800" s="43"/>
      <c r="J800" s="43"/>
      <c r="K800" s="43"/>
      <c r="L800" s="50"/>
      <c r="M800" s="50"/>
      <c r="N800" s="40"/>
      <c r="O800" s="40"/>
      <c r="P800" s="249"/>
      <c r="Q800" s="250"/>
    </row>
    <row r="801" spans="1:17" ht="25.5">
      <c r="A801" s="143" t="s">
        <v>621</v>
      </c>
      <c r="B801" s="144" t="s">
        <v>48</v>
      </c>
      <c r="C801" s="43">
        <v>3058884</v>
      </c>
      <c r="D801" s="43"/>
      <c r="E801" s="43"/>
      <c r="F801" s="43">
        <v>1215</v>
      </c>
      <c r="G801" s="43">
        <v>3058884</v>
      </c>
      <c r="H801" s="43"/>
      <c r="I801" s="43"/>
      <c r="J801" s="43"/>
      <c r="K801" s="43"/>
      <c r="L801" s="50"/>
      <c r="M801" s="50"/>
      <c r="N801" s="40"/>
      <c r="O801" s="40"/>
      <c r="P801" s="249"/>
      <c r="Q801" s="250"/>
    </row>
    <row r="802" spans="1:17" ht="25.5">
      <c r="A802" s="143" t="s">
        <v>622</v>
      </c>
      <c r="B802" s="144" t="s">
        <v>1307</v>
      </c>
      <c r="C802" s="43">
        <v>553872</v>
      </c>
      <c r="D802" s="43"/>
      <c r="E802" s="43"/>
      <c r="F802" s="43">
        <v>220</v>
      </c>
      <c r="G802" s="43">
        <v>553872</v>
      </c>
      <c r="H802" s="43"/>
      <c r="I802" s="43"/>
      <c r="J802" s="43"/>
      <c r="K802" s="43"/>
      <c r="L802" s="50"/>
      <c r="M802" s="50"/>
      <c r="N802" s="40"/>
      <c r="O802" s="40"/>
      <c r="P802" s="249"/>
      <c r="Q802" s="250"/>
    </row>
    <row r="803" spans="1:17" ht="25.5">
      <c r="A803" s="143" t="s">
        <v>623</v>
      </c>
      <c r="B803" s="144" t="s">
        <v>1308</v>
      </c>
      <c r="C803" s="43">
        <v>2298568.8</v>
      </c>
      <c r="D803" s="43"/>
      <c r="E803" s="43"/>
      <c r="F803" s="43">
        <v>913</v>
      </c>
      <c r="G803" s="43">
        <v>2298568.8</v>
      </c>
      <c r="H803" s="43"/>
      <c r="I803" s="43"/>
      <c r="J803" s="43"/>
      <c r="K803" s="43"/>
      <c r="L803" s="50"/>
      <c r="M803" s="50"/>
      <c r="N803" s="40"/>
      <c r="O803" s="40"/>
      <c r="P803" s="249"/>
      <c r="Q803" s="250"/>
    </row>
    <row r="804" spans="1:17" ht="12.75">
      <c r="A804" s="143" t="s">
        <v>624</v>
      </c>
      <c r="B804" s="144" t="s">
        <v>1309</v>
      </c>
      <c r="C804" s="43">
        <v>2965732.8</v>
      </c>
      <c r="D804" s="43"/>
      <c r="E804" s="43"/>
      <c r="F804" s="43">
        <v>1178</v>
      </c>
      <c r="G804" s="43">
        <v>2965732.8</v>
      </c>
      <c r="H804" s="43"/>
      <c r="I804" s="43"/>
      <c r="J804" s="43"/>
      <c r="K804" s="43"/>
      <c r="L804" s="50"/>
      <c r="M804" s="50"/>
      <c r="N804" s="40"/>
      <c r="O804" s="40"/>
      <c r="P804" s="249"/>
      <c r="Q804" s="250"/>
    </row>
    <row r="805" spans="1:17" ht="12.75">
      <c r="A805" s="123"/>
      <c r="B805" s="65" t="s">
        <v>703</v>
      </c>
      <c r="C805" s="45">
        <f>SUM(C786:C804)</f>
        <v>51995319.27999999</v>
      </c>
      <c r="D805" s="45">
        <f>SUM(D786:D804)</f>
        <v>9549842.08</v>
      </c>
      <c r="E805" s="45"/>
      <c r="F805" s="45">
        <f>SUM(F786:F804)</f>
        <v>17314</v>
      </c>
      <c r="G805" s="45">
        <f>SUM(G786:G804)</f>
        <v>42445477.19999999</v>
      </c>
      <c r="H805" s="45"/>
      <c r="I805" s="45"/>
      <c r="J805" s="45"/>
      <c r="K805" s="45"/>
      <c r="L805" s="45"/>
      <c r="M805" s="45"/>
      <c r="N805" s="40"/>
      <c r="O805" s="40"/>
      <c r="P805" s="249"/>
      <c r="Q805" s="250"/>
    </row>
    <row r="806" spans="1:17" ht="12.75">
      <c r="A806" s="289" t="s">
        <v>770</v>
      </c>
      <c r="B806" s="290"/>
      <c r="C806" s="290"/>
      <c r="D806" s="290"/>
      <c r="E806" s="290"/>
      <c r="F806" s="290"/>
      <c r="G806" s="290"/>
      <c r="H806" s="290"/>
      <c r="I806" s="290"/>
      <c r="J806" s="290"/>
      <c r="K806" s="290"/>
      <c r="L806" s="290"/>
      <c r="M806" s="290"/>
      <c r="N806" s="290"/>
      <c r="O806" s="290"/>
      <c r="P806" s="290"/>
      <c r="Q806" s="291"/>
    </row>
    <row r="807" spans="1:17" ht="25.5">
      <c r="A807" s="141">
        <v>109</v>
      </c>
      <c r="B807" s="59" t="s">
        <v>182</v>
      </c>
      <c r="C807" s="43">
        <v>7788823.52</v>
      </c>
      <c r="D807" s="43">
        <v>3226932.32</v>
      </c>
      <c r="E807" s="50"/>
      <c r="F807" s="50">
        <v>1812</v>
      </c>
      <c r="G807" s="50">
        <v>4561891.2</v>
      </c>
      <c r="H807" s="40"/>
      <c r="I807" s="40"/>
      <c r="J807" s="50"/>
      <c r="K807" s="40"/>
      <c r="L807" s="40"/>
      <c r="M807" s="40"/>
      <c r="N807" s="40"/>
      <c r="O807" s="40"/>
      <c r="P807" s="249"/>
      <c r="Q807" s="250"/>
    </row>
    <row r="808" spans="1:17" ht="25.5">
      <c r="A808" s="141">
        <v>110</v>
      </c>
      <c r="B808" s="59" t="s">
        <v>183</v>
      </c>
      <c r="C808" s="43">
        <v>11438028.8</v>
      </c>
      <c r="D808" s="43">
        <v>7158108.8</v>
      </c>
      <c r="E808" s="50"/>
      <c r="F808" s="50">
        <v>1700</v>
      </c>
      <c r="G808" s="50">
        <v>4279920</v>
      </c>
      <c r="H808" s="40"/>
      <c r="I808" s="40"/>
      <c r="J808" s="50"/>
      <c r="K808" s="40"/>
      <c r="L808" s="40"/>
      <c r="M808" s="40"/>
      <c r="N808" s="40"/>
      <c r="O808" s="40"/>
      <c r="P808" s="249"/>
      <c r="Q808" s="250"/>
    </row>
    <row r="809" spans="1:17" ht="25.5">
      <c r="A809" s="141">
        <v>111</v>
      </c>
      <c r="B809" s="59" t="s">
        <v>1449</v>
      </c>
      <c r="C809" s="43">
        <v>9885933.92</v>
      </c>
      <c r="D809" s="43">
        <v>9885933.92</v>
      </c>
      <c r="E809" s="50"/>
      <c r="F809" s="50"/>
      <c r="G809" s="50"/>
      <c r="H809" s="40"/>
      <c r="I809" s="40"/>
      <c r="J809" s="50"/>
      <c r="K809" s="40"/>
      <c r="L809" s="40"/>
      <c r="M809" s="40"/>
      <c r="N809" s="40"/>
      <c r="O809" s="40"/>
      <c r="P809" s="249"/>
      <c r="Q809" s="250"/>
    </row>
    <row r="810" spans="1:17" ht="25.5">
      <c r="A810" s="141">
        <v>112</v>
      </c>
      <c r="B810" s="59" t="s">
        <v>1450</v>
      </c>
      <c r="C810" s="43">
        <v>6889108.44</v>
      </c>
      <c r="D810" s="43">
        <v>6889108.44</v>
      </c>
      <c r="E810" s="50"/>
      <c r="F810" s="50"/>
      <c r="G810" s="50"/>
      <c r="H810" s="40"/>
      <c r="I810" s="40"/>
      <c r="J810" s="50"/>
      <c r="K810" s="40"/>
      <c r="L810" s="40"/>
      <c r="M810" s="40"/>
      <c r="N810" s="40"/>
      <c r="O810" s="40"/>
      <c r="P810" s="249"/>
      <c r="Q810" s="250"/>
    </row>
    <row r="811" spans="1:17" ht="38.25">
      <c r="A811" s="141">
        <v>113</v>
      </c>
      <c r="B811" s="59" t="s">
        <v>1451</v>
      </c>
      <c r="C811" s="43">
        <v>1178261.11</v>
      </c>
      <c r="D811" s="43">
        <v>1178261.11</v>
      </c>
      <c r="E811" s="50"/>
      <c r="F811" s="50"/>
      <c r="G811" s="50"/>
      <c r="H811" s="40"/>
      <c r="I811" s="40"/>
      <c r="J811" s="50"/>
      <c r="K811" s="40"/>
      <c r="L811" s="40"/>
      <c r="M811" s="40"/>
      <c r="N811" s="40"/>
      <c r="O811" s="40"/>
      <c r="P811" s="249"/>
      <c r="Q811" s="250"/>
    </row>
    <row r="812" spans="1:17" ht="38.25">
      <c r="A812" s="141">
        <v>114</v>
      </c>
      <c r="B812" s="59" t="s">
        <v>1452</v>
      </c>
      <c r="C812" s="43">
        <v>12921873.3</v>
      </c>
      <c r="D812" s="43">
        <v>12921873.3</v>
      </c>
      <c r="E812" s="50"/>
      <c r="F812" s="50"/>
      <c r="G812" s="50"/>
      <c r="H812" s="40"/>
      <c r="I812" s="40"/>
      <c r="J812" s="50"/>
      <c r="K812" s="40"/>
      <c r="L812" s="40"/>
      <c r="M812" s="40"/>
      <c r="N812" s="40"/>
      <c r="O812" s="40"/>
      <c r="P812" s="249"/>
      <c r="Q812" s="250"/>
    </row>
    <row r="813" spans="1:17" ht="38.25">
      <c r="A813" s="141">
        <v>115</v>
      </c>
      <c r="B813" s="59" t="s">
        <v>1453</v>
      </c>
      <c r="C813" s="43">
        <v>7586890.6</v>
      </c>
      <c r="D813" s="43">
        <v>6573084.55</v>
      </c>
      <c r="E813" s="50"/>
      <c r="F813" s="50">
        <v>644.3</v>
      </c>
      <c r="G813" s="50">
        <v>1013806.0499999999</v>
      </c>
      <c r="H813" s="40"/>
      <c r="I813" s="40"/>
      <c r="J813" s="50"/>
      <c r="K813" s="40"/>
      <c r="L813" s="40"/>
      <c r="M813" s="40"/>
      <c r="N813" s="40"/>
      <c r="O813" s="40"/>
      <c r="P813" s="249"/>
      <c r="Q813" s="250"/>
    </row>
    <row r="814" spans="1:17" ht="38.25">
      <c r="A814" s="141">
        <v>116</v>
      </c>
      <c r="B814" s="59" t="s">
        <v>1454</v>
      </c>
      <c r="C814" s="43">
        <v>3152928.96</v>
      </c>
      <c r="D814" s="43">
        <v>3152928.96</v>
      </c>
      <c r="E814" s="50"/>
      <c r="F814" s="50"/>
      <c r="G814" s="50"/>
      <c r="H814" s="40"/>
      <c r="I814" s="40"/>
      <c r="J814" s="50"/>
      <c r="K814" s="40"/>
      <c r="L814" s="40"/>
      <c r="M814" s="40"/>
      <c r="N814" s="40"/>
      <c r="O814" s="40"/>
      <c r="P814" s="249"/>
      <c r="Q814" s="250"/>
    </row>
    <row r="815" spans="1:17" ht="25.5">
      <c r="A815" s="141">
        <v>117</v>
      </c>
      <c r="B815" s="59" t="s">
        <v>1455</v>
      </c>
      <c r="C815" s="43">
        <v>1729254.38</v>
      </c>
      <c r="D815" s="43">
        <v>1729254.38</v>
      </c>
      <c r="E815" s="50"/>
      <c r="F815" s="50"/>
      <c r="G815" s="50"/>
      <c r="H815" s="40"/>
      <c r="I815" s="40"/>
      <c r="J815" s="50"/>
      <c r="K815" s="40"/>
      <c r="L815" s="40"/>
      <c r="M815" s="40"/>
      <c r="N815" s="40"/>
      <c r="O815" s="40"/>
      <c r="P815" s="249"/>
      <c r="Q815" s="250"/>
    </row>
    <row r="816" spans="1:17" ht="25.5">
      <c r="A816" s="141">
        <v>118</v>
      </c>
      <c r="B816" s="59" t="s">
        <v>1456</v>
      </c>
      <c r="C816" s="43">
        <v>7779456.9</v>
      </c>
      <c r="D816" s="43">
        <v>7779456.9</v>
      </c>
      <c r="E816" s="50"/>
      <c r="F816" s="50"/>
      <c r="G816" s="50"/>
      <c r="H816" s="40"/>
      <c r="I816" s="40"/>
      <c r="J816" s="50"/>
      <c r="K816" s="40"/>
      <c r="L816" s="40"/>
      <c r="M816" s="40"/>
      <c r="N816" s="40"/>
      <c r="O816" s="40"/>
      <c r="P816" s="249"/>
      <c r="Q816" s="250"/>
    </row>
    <row r="817" spans="1:17" ht="25.5">
      <c r="A817" s="141">
        <v>119</v>
      </c>
      <c r="B817" s="59" t="s">
        <v>1457</v>
      </c>
      <c r="C817" s="43">
        <v>17517489.19</v>
      </c>
      <c r="D817" s="43">
        <v>17517489.19</v>
      </c>
      <c r="E817" s="50"/>
      <c r="F817" s="50"/>
      <c r="G817" s="50"/>
      <c r="H817" s="40"/>
      <c r="I817" s="40"/>
      <c r="J817" s="50"/>
      <c r="K817" s="40"/>
      <c r="L817" s="40"/>
      <c r="M817" s="40"/>
      <c r="N817" s="40"/>
      <c r="O817" s="40"/>
      <c r="P817" s="249"/>
      <c r="Q817" s="250"/>
    </row>
    <row r="818" spans="1:17" ht="25.5">
      <c r="A818" s="141">
        <v>120</v>
      </c>
      <c r="B818" s="59" t="s">
        <v>1458</v>
      </c>
      <c r="C818" s="43">
        <v>3129162.48</v>
      </c>
      <c r="D818" s="43">
        <v>3129162.48</v>
      </c>
      <c r="E818" s="50"/>
      <c r="F818" s="50"/>
      <c r="G818" s="50"/>
      <c r="H818" s="40"/>
      <c r="I818" s="40"/>
      <c r="J818" s="50"/>
      <c r="K818" s="40"/>
      <c r="L818" s="40"/>
      <c r="M818" s="40"/>
      <c r="N818" s="40"/>
      <c r="O818" s="40"/>
      <c r="P818" s="249"/>
      <c r="Q818" s="250"/>
    </row>
    <row r="819" spans="1:17" ht="25.5">
      <c r="A819" s="141">
        <v>121</v>
      </c>
      <c r="B819" s="59" t="s">
        <v>1459</v>
      </c>
      <c r="C819" s="43">
        <v>17780907.88</v>
      </c>
      <c r="D819" s="43">
        <v>17780907.88</v>
      </c>
      <c r="E819" s="50"/>
      <c r="F819" s="50"/>
      <c r="G819" s="50"/>
      <c r="H819" s="40"/>
      <c r="I819" s="40"/>
      <c r="J819" s="50"/>
      <c r="K819" s="40"/>
      <c r="L819" s="40"/>
      <c r="M819" s="40"/>
      <c r="N819" s="40"/>
      <c r="O819" s="40"/>
      <c r="P819" s="249"/>
      <c r="Q819" s="250"/>
    </row>
    <row r="820" spans="1:17" ht="25.5">
      <c r="A820" s="141">
        <v>122</v>
      </c>
      <c r="B820" s="59" t="s">
        <v>1460</v>
      </c>
      <c r="C820" s="43">
        <v>5542633.91</v>
      </c>
      <c r="D820" s="43">
        <v>5542633.91</v>
      </c>
      <c r="E820" s="50"/>
      <c r="F820" s="50"/>
      <c r="G820" s="50"/>
      <c r="H820" s="40"/>
      <c r="I820" s="40"/>
      <c r="J820" s="50"/>
      <c r="K820" s="40"/>
      <c r="L820" s="40"/>
      <c r="M820" s="40"/>
      <c r="N820" s="40"/>
      <c r="O820" s="40"/>
      <c r="P820" s="249"/>
      <c r="Q820" s="250"/>
    </row>
    <row r="821" spans="1:17" ht="25.5">
      <c r="A821" s="141">
        <v>123</v>
      </c>
      <c r="B821" s="59" t="s">
        <v>1461</v>
      </c>
      <c r="C821" s="43">
        <v>11738873.4</v>
      </c>
      <c r="D821" s="43">
        <v>11738873.4</v>
      </c>
      <c r="E821" s="50"/>
      <c r="F821" s="50"/>
      <c r="G821" s="50"/>
      <c r="H821" s="40"/>
      <c r="I821" s="40"/>
      <c r="J821" s="50"/>
      <c r="K821" s="40"/>
      <c r="L821" s="40"/>
      <c r="M821" s="40"/>
      <c r="N821" s="40"/>
      <c r="O821" s="40"/>
      <c r="P821" s="249"/>
      <c r="Q821" s="250"/>
    </row>
    <row r="822" spans="1:17" ht="25.5">
      <c r="A822" s="141">
        <v>124</v>
      </c>
      <c r="B822" s="59" t="s">
        <v>1462</v>
      </c>
      <c r="C822" s="43">
        <v>7567060.73</v>
      </c>
      <c r="D822" s="43">
        <v>7567060.73</v>
      </c>
      <c r="E822" s="50"/>
      <c r="F822" s="50"/>
      <c r="G822" s="50"/>
      <c r="H822" s="40"/>
      <c r="I822" s="40"/>
      <c r="J822" s="43"/>
      <c r="K822" s="40"/>
      <c r="L822" s="40"/>
      <c r="M822" s="40"/>
      <c r="N822" s="40"/>
      <c r="O822" s="40"/>
      <c r="P822" s="249"/>
      <c r="Q822" s="250"/>
    </row>
    <row r="823" spans="1:17" ht="12.75">
      <c r="A823" s="123"/>
      <c r="B823" s="65" t="s">
        <v>703</v>
      </c>
      <c r="C823" s="45">
        <f>SUM(C807:C822)</f>
        <v>133626687.52000001</v>
      </c>
      <c r="D823" s="45">
        <f>SUM(D807:D822)</f>
        <v>123771070.27000001</v>
      </c>
      <c r="E823" s="45"/>
      <c r="F823" s="45">
        <f>SUM(F807:F822)</f>
        <v>4156.3</v>
      </c>
      <c r="G823" s="45">
        <f>SUM(G807:G822)</f>
        <v>9855617.25</v>
      </c>
      <c r="H823" s="145"/>
      <c r="I823" s="45"/>
      <c r="J823" s="40"/>
      <c r="K823" s="40"/>
      <c r="L823" s="81"/>
      <c r="M823" s="81"/>
      <c r="N823" s="40"/>
      <c r="O823" s="40"/>
      <c r="P823" s="249"/>
      <c r="Q823" s="250"/>
    </row>
    <row r="824" spans="1:17" ht="12.75">
      <c r="A824" s="301" t="s">
        <v>771</v>
      </c>
      <c r="B824" s="302"/>
      <c r="C824" s="302"/>
      <c r="D824" s="302"/>
      <c r="E824" s="302"/>
      <c r="F824" s="302"/>
      <c r="G824" s="302"/>
      <c r="H824" s="302"/>
      <c r="I824" s="302"/>
      <c r="J824" s="302"/>
      <c r="K824" s="302"/>
      <c r="L824" s="302"/>
      <c r="M824" s="302"/>
      <c r="N824" s="302"/>
      <c r="O824" s="302"/>
      <c r="P824" s="302"/>
      <c r="Q824" s="303"/>
    </row>
    <row r="825" spans="1:17" ht="38.25">
      <c r="A825" s="141">
        <v>125</v>
      </c>
      <c r="B825" s="59" t="s">
        <v>1</v>
      </c>
      <c r="C825" s="43">
        <v>4348175.91</v>
      </c>
      <c r="D825" s="43">
        <v>1412654.31</v>
      </c>
      <c r="E825" s="50"/>
      <c r="F825" s="50">
        <v>1166</v>
      </c>
      <c r="G825" s="50">
        <v>2935521.6</v>
      </c>
      <c r="H825" s="50"/>
      <c r="I825" s="40"/>
      <c r="J825" s="40"/>
      <c r="K825" s="40"/>
      <c r="L825" s="40"/>
      <c r="M825" s="40"/>
      <c r="N825" s="40"/>
      <c r="O825" s="40"/>
      <c r="P825" s="249"/>
      <c r="Q825" s="250"/>
    </row>
    <row r="826" spans="1:17" ht="25.5">
      <c r="A826" s="141">
        <v>126</v>
      </c>
      <c r="B826" s="59" t="s">
        <v>156</v>
      </c>
      <c r="C826" s="43">
        <v>6124770.74</v>
      </c>
      <c r="D826" s="43">
        <v>6124770.74</v>
      </c>
      <c r="E826" s="50"/>
      <c r="F826" s="50"/>
      <c r="G826" s="50"/>
      <c r="H826" s="50"/>
      <c r="I826" s="40"/>
      <c r="J826" s="40"/>
      <c r="K826" s="40"/>
      <c r="L826" s="40"/>
      <c r="M826" s="40"/>
      <c r="N826" s="40"/>
      <c r="O826" s="40"/>
      <c r="P826" s="249"/>
      <c r="Q826" s="250"/>
    </row>
    <row r="827" spans="1:17" ht="25.5">
      <c r="A827" s="141">
        <v>127</v>
      </c>
      <c r="B827" s="59" t="s">
        <v>157</v>
      </c>
      <c r="C827" s="43">
        <v>4334175.1</v>
      </c>
      <c r="D827" s="43">
        <v>4334175.1</v>
      </c>
      <c r="E827" s="50"/>
      <c r="F827" s="50"/>
      <c r="G827" s="50"/>
      <c r="H827" s="50"/>
      <c r="I827" s="40"/>
      <c r="J827" s="40"/>
      <c r="K827" s="40"/>
      <c r="L827" s="40"/>
      <c r="M827" s="40"/>
      <c r="N827" s="40"/>
      <c r="O827" s="40"/>
      <c r="P827" s="249"/>
      <c r="Q827" s="250"/>
    </row>
    <row r="828" spans="1:17" ht="25.5">
      <c r="A828" s="141">
        <v>128</v>
      </c>
      <c r="B828" s="59" t="s">
        <v>158</v>
      </c>
      <c r="C828" s="43">
        <v>2021418.64</v>
      </c>
      <c r="D828" s="43">
        <v>2021418.64</v>
      </c>
      <c r="E828" s="50"/>
      <c r="F828" s="50"/>
      <c r="G828" s="50"/>
      <c r="H828" s="50"/>
      <c r="I828" s="40"/>
      <c r="J828" s="40"/>
      <c r="K828" s="40"/>
      <c r="L828" s="40"/>
      <c r="M828" s="40"/>
      <c r="N828" s="40"/>
      <c r="O828" s="40"/>
      <c r="P828" s="249"/>
      <c r="Q828" s="250"/>
    </row>
    <row r="829" spans="1:17" ht="25.5">
      <c r="A829" s="141">
        <v>129</v>
      </c>
      <c r="B829" s="59" t="s">
        <v>1043</v>
      </c>
      <c r="C829" s="43">
        <v>6097344.14</v>
      </c>
      <c r="D829" s="43">
        <v>3755976.14</v>
      </c>
      <c r="E829" s="50"/>
      <c r="F829" s="50">
        <v>930</v>
      </c>
      <c r="G829" s="50">
        <v>2341368</v>
      </c>
      <c r="H829" s="50"/>
      <c r="I829" s="40"/>
      <c r="J829" s="40"/>
      <c r="K829" s="40"/>
      <c r="L829" s="40"/>
      <c r="M829" s="40"/>
      <c r="N829" s="40"/>
      <c r="O829" s="40"/>
      <c r="P829" s="249"/>
      <c r="Q829" s="250"/>
    </row>
    <row r="830" spans="1:17" ht="12.75">
      <c r="A830" s="123"/>
      <c r="B830" s="65" t="s">
        <v>703</v>
      </c>
      <c r="C830" s="45">
        <f>SUM(C825:C829)</f>
        <v>22925884.53</v>
      </c>
      <c r="D830" s="45">
        <f>SUM(D825:D829)</f>
        <v>17648994.93</v>
      </c>
      <c r="E830" s="45"/>
      <c r="F830" s="45">
        <f>SUM(F825:F829)</f>
        <v>2096</v>
      </c>
      <c r="G830" s="45">
        <f>SUM(G825:G829)</f>
        <v>5276889.6</v>
      </c>
      <c r="H830" s="40"/>
      <c r="I830" s="40"/>
      <c r="J830" s="40"/>
      <c r="K830" s="40"/>
      <c r="L830" s="40"/>
      <c r="M830" s="40"/>
      <c r="N830" s="40"/>
      <c r="O830" s="40"/>
      <c r="P830" s="249"/>
      <c r="Q830" s="250"/>
    </row>
    <row r="831" spans="1:17" ht="12.75">
      <c r="A831" s="301" t="s">
        <v>772</v>
      </c>
      <c r="B831" s="302"/>
      <c r="C831" s="302"/>
      <c r="D831" s="302"/>
      <c r="E831" s="302"/>
      <c r="F831" s="302"/>
      <c r="G831" s="302"/>
      <c r="H831" s="302"/>
      <c r="I831" s="302"/>
      <c r="J831" s="302"/>
      <c r="K831" s="302"/>
      <c r="L831" s="302"/>
      <c r="M831" s="302"/>
      <c r="N831" s="302"/>
      <c r="O831" s="302"/>
      <c r="P831" s="302"/>
      <c r="Q831" s="303"/>
    </row>
    <row r="832" spans="1:17" ht="25.5">
      <c r="A832" s="146">
        <v>130</v>
      </c>
      <c r="B832" s="78" t="s">
        <v>888</v>
      </c>
      <c r="C832" s="50">
        <f>D832+E832+G832+I832+K832+M832+O832+P832</f>
        <v>1922565.46</v>
      </c>
      <c r="D832" s="43">
        <v>590755.06</v>
      </c>
      <c r="E832" s="43"/>
      <c r="F832" s="43">
        <v>529</v>
      </c>
      <c r="G832" s="43">
        <v>1331810.4</v>
      </c>
      <c r="H832" s="43"/>
      <c r="I832" s="43"/>
      <c r="J832" s="43"/>
      <c r="K832" s="43"/>
      <c r="L832" s="43"/>
      <c r="M832" s="43"/>
      <c r="N832" s="43"/>
      <c r="O832" s="43"/>
      <c r="P832" s="292"/>
      <c r="Q832" s="293"/>
    </row>
    <row r="833" spans="1:17" ht="25.5">
      <c r="A833" s="146">
        <v>131</v>
      </c>
      <c r="B833" s="78" t="s">
        <v>73</v>
      </c>
      <c r="C833" s="50">
        <f aca="true" t="shared" si="16" ref="C833:C896">D833+E833+G833+I833+K833+M833+O833+P833</f>
        <v>5106013.95</v>
      </c>
      <c r="D833" s="43">
        <v>3330476.5500000003</v>
      </c>
      <c r="E833" s="43">
        <v>443727</v>
      </c>
      <c r="F833" s="43">
        <v>529</v>
      </c>
      <c r="G833" s="43">
        <v>1331810.4</v>
      </c>
      <c r="H833" s="43"/>
      <c r="I833" s="43"/>
      <c r="J833" s="43"/>
      <c r="K833" s="43"/>
      <c r="L833" s="43"/>
      <c r="M833" s="43"/>
      <c r="N833" s="43"/>
      <c r="O833" s="43"/>
      <c r="P833" s="292"/>
      <c r="Q833" s="293"/>
    </row>
    <row r="834" spans="1:17" ht="25.5">
      <c r="A834" s="146">
        <v>132</v>
      </c>
      <c r="B834" s="78" t="s">
        <v>74</v>
      </c>
      <c r="C834" s="50">
        <f t="shared" si="16"/>
        <v>7000553.8</v>
      </c>
      <c r="D834" s="43">
        <v>4044262</v>
      </c>
      <c r="E834" s="43">
        <v>443727</v>
      </c>
      <c r="F834" s="43">
        <v>998</v>
      </c>
      <c r="G834" s="43">
        <v>2512564.8</v>
      </c>
      <c r="H834" s="43"/>
      <c r="I834" s="43"/>
      <c r="J834" s="43"/>
      <c r="K834" s="43"/>
      <c r="L834" s="43"/>
      <c r="M834" s="43"/>
      <c r="N834" s="43"/>
      <c r="O834" s="43"/>
      <c r="P834" s="292"/>
      <c r="Q834" s="293"/>
    </row>
    <row r="835" spans="1:17" ht="25.5">
      <c r="A835" s="146">
        <v>133</v>
      </c>
      <c r="B835" s="78" t="s">
        <v>75</v>
      </c>
      <c r="C835" s="50">
        <f t="shared" si="16"/>
        <v>2592712.16</v>
      </c>
      <c r="D835" s="43">
        <v>1049423.36</v>
      </c>
      <c r="E835" s="43"/>
      <c r="F835" s="43">
        <v>613</v>
      </c>
      <c r="G835" s="43">
        <v>1543288.8</v>
      </c>
      <c r="H835" s="43"/>
      <c r="I835" s="43"/>
      <c r="J835" s="43"/>
      <c r="K835" s="43"/>
      <c r="L835" s="43"/>
      <c r="M835" s="43"/>
      <c r="N835" s="43"/>
      <c r="O835" s="43"/>
      <c r="P835" s="292"/>
      <c r="Q835" s="293"/>
    </row>
    <row r="836" spans="1:17" ht="25.5">
      <c r="A836" s="146">
        <v>134</v>
      </c>
      <c r="B836" s="78" t="s">
        <v>76</v>
      </c>
      <c r="C836" s="50">
        <f t="shared" si="16"/>
        <v>5714821.95</v>
      </c>
      <c r="D836" s="43">
        <v>1669210.2700000005</v>
      </c>
      <c r="E836" s="43"/>
      <c r="F836" s="43"/>
      <c r="G836" s="43"/>
      <c r="H836" s="43"/>
      <c r="I836" s="43"/>
      <c r="J836" s="43">
        <v>519</v>
      </c>
      <c r="K836" s="43">
        <v>3982339.6799999997</v>
      </c>
      <c r="L836" s="43"/>
      <c r="M836" s="43"/>
      <c r="N836" s="43"/>
      <c r="O836" s="43"/>
      <c r="P836" s="292">
        <v>63272</v>
      </c>
      <c r="Q836" s="293"/>
    </row>
    <row r="837" spans="1:17" ht="25.5">
      <c r="A837" s="146">
        <v>135</v>
      </c>
      <c r="B837" s="78" t="s">
        <v>1463</v>
      </c>
      <c r="C837" s="50">
        <f t="shared" si="16"/>
        <v>594153.6</v>
      </c>
      <c r="D837" s="43"/>
      <c r="E837" s="43"/>
      <c r="F837" s="43">
        <v>236</v>
      </c>
      <c r="G837" s="43">
        <v>594153.6</v>
      </c>
      <c r="H837" s="43"/>
      <c r="I837" s="43"/>
      <c r="J837" s="43"/>
      <c r="K837" s="43"/>
      <c r="L837" s="43"/>
      <c r="M837" s="43"/>
      <c r="N837" s="43"/>
      <c r="O837" s="43"/>
      <c r="P837" s="292"/>
      <c r="Q837" s="293"/>
    </row>
    <row r="838" spans="1:17" ht="25.5">
      <c r="A838" s="146">
        <v>136</v>
      </c>
      <c r="B838" s="78" t="s">
        <v>1464</v>
      </c>
      <c r="C838" s="50">
        <f t="shared" si="16"/>
        <v>97569.11</v>
      </c>
      <c r="D838" s="43">
        <v>97569.11</v>
      </c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292"/>
      <c r="Q838" s="293"/>
    </row>
    <row r="839" spans="1:17" ht="25.5">
      <c r="A839" s="146">
        <v>137</v>
      </c>
      <c r="B839" s="78" t="s">
        <v>125</v>
      </c>
      <c r="C839" s="50">
        <f t="shared" si="16"/>
        <v>1769354.44</v>
      </c>
      <c r="D839" s="43">
        <v>1769354.44</v>
      </c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292"/>
      <c r="Q839" s="293"/>
    </row>
    <row r="840" spans="1:17" ht="25.5">
      <c r="A840" s="146">
        <v>138</v>
      </c>
      <c r="B840" s="78" t="s">
        <v>77</v>
      </c>
      <c r="C840" s="50">
        <f t="shared" si="16"/>
        <v>10945040.96</v>
      </c>
      <c r="D840" s="43">
        <v>10501313.96</v>
      </c>
      <c r="E840" s="43">
        <v>443727</v>
      </c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292"/>
      <c r="Q840" s="293"/>
    </row>
    <row r="841" spans="1:17" ht="25.5">
      <c r="A841" s="146">
        <v>139</v>
      </c>
      <c r="B841" s="78" t="s">
        <v>78</v>
      </c>
      <c r="C841" s="50">
        <f t="shared" si="16"/>
        <v>11179278.87</v>
      </c>
      <c r="D841" s="43">
        <v>10291824.87</v>
      </c>
      <c r="E841" s="43">
        <v>887454</v>
      </c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292"/>
      <c r="Q841" s="293"/>
    </row>
    <row r="842" spans="1:17" ht="25.5">
      <c r="A842" s="146">
        <v>140</v>
      </c>
      <c r="B842" s="78" t="s">
        <v>79</v>
      </c>
      <c r="C842" s="50">
        <f t="shared" si="16"/>
        <v>5054518</v>
      </c>
      <c r="D842" s="43">
        <v>5054518</v>
      </c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292"/>
      <c r="Q842" s="293"/>
    </row>
    <row r="843" spans="1:17" ht="25.5">
      <c r="A843" s="146">
        <v>141</v>
      </c>
      <c r="B843" s="78" t="s">
        <v>126</v>
      </c>
      <c r="C843" s="50">
        <f t="shared" si="16"/>
        <v>1910541</v>
      </c>
      <c r="D843" s="43">
        <v>1466814</v>
      </c>
      <c r="E843" s="43">
        <v>443727</v>
      </c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292"/>
      <c r="Q843" s="293"/>
    </row>
    <row r="844" spans="1:17" ht="25.5">
      <c r="A844" s="146">
        <v>142</v>
      </c>
      <c r="B844" s="78" t="s">
        <v>127</v>
      </c>
      <c r="C844" s="50">
        <f t="shared" si="16"/>
        <v>151746.39</v>
      </c>
      <c r="D844" s="43">
        <v>151746.39</v>
      </c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292"/>
      <c r="Q844" s="293"/>
    </row>
    <row r="845" spans="1:17" ht="25.5">
      <c r="A845" s="146">
        <v>143</v>
      </c>
      <c r="B845" s="78" t="s">
        <v>128</v>
      </c>
      <c r="C845" s="50">
        <f t="shared" si="16"/>
        <v>1267683.84</v>
      </c>
      <c r="D845" s="43">
        <v>1267683.84</v>
      </c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292"/>
      <c r="Q845" s="293"/>
    </row>
    <row r="846" spans="1:17" ht="25.5">
      <c r="A846" s="146">
        <v>144</v>
      </c>
      <c r="B846" s="78" t="s">
        <v>80</v>
      </c>
      <c r="C846" s="50">
        <f t="shared" si="16"/>
        <v>7069530.050000001</v>
      </c>
      <c r="D846" s="43">
        <v>4911317.450000001</v>
      </c>
      <c r="E846" s="43">
        <v>887454</v>
      </c>
      <c r="F846" s="43">
        <v>807.6</v>
      </c>
      <c r="G846" s="43">
        <v>1270758.6</v>
      </c>
      <c r="H846" s="43"/>
      <c r="I846" s="43"/>
      <c r="J846" s="43"/>
      <c r="K846" s="43"/>
      <c r="L846" s="43"/>
      <c r="M846" s="43"/>
      <c r="N846" s="43"/>
      <c r="O846" s="43"/>
      <c r="P846" s="292"/>
      <c r="Q846" s="293"/>
    </row>
    <row r="847" spans="1:17" ht="25.5">
      <c r="A847" s="146">
        <v>145</v>
      </c>
      <c r="B847" s="78" t="s">
        <v>81</v>
      </c>
      <c r="C847" s="50">
        <f t="shared" si="16"/>
        <v>8892651.54</v>
      </c>
      <c r="D847" s="43">
        <v>8892651.54</v>
      </c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292"/>
      <c r="Q847" s="293"/>
    </row>
    <row r="848" spans="1:17" ht="25.5">
      <c r="A848" s="146">
        <v>146</v>
      </c>
      <c r="B848" s="78" t="s">
        <v>82</v>
      </c>
      <c r="C848" s="50">
        <f t="shared" si="16"/>
        <v>13524463.85</v>
      </c>
      <c r="D848" s="43">
        <v>10621356.35</v>
      </c>
      <c r="E848" s="43">
        <v>887454</v>
      </c>
      <c r="F848" s="43">
        <v>1281</v>
      </c>
      <c r="G848" s="43">
        <v>2015653.5</v>
      </c>
      <c r="H848" s="43"/>
      <c r="I848" s="43"/>
      <c r="J848" s="43"/>
      <c r="K848" s="43"/>
      <c r="L848" s="43"/>
      <c r="M848" s="43"/>
      <c r="N848" s="43"/>
      <c r="O848" s="43"/>
      <c r="P848" s="292"/>
      <c r="Q848" s="293"/>
    </row>
    <row r="849" spans="1:17" ht="25.5">
      <c r="A849" s="146">
        <v>147</v>
      </c>
      <c r="B849" s="78" t="s">
        <v>129</v>
      </c>
      <c r="C849" s="50">
        <f t="shared" si="16"/>
        <v>16121906.299999999</v>
      </c>
      <c r="D849" s="43">
        <v>10312544.299999999</v>
      </c>
      <c r="E849" s="43">
        <v>2662362</v>
      </c>
      <c r="F849" s="43">
        <v>2000</v>
      </c>
      <c r="G849" s="43">
        <v>3147000</v>
      </c>
      <c r="H849" s="43"/>
      <c r="I849" s="43"/>
      <c r="J849" s="43"/>
      <c r="K849" s="43"/>
      <c r="L849" s="43"/>
      <c r="M849" s="43"/>
      <c r="N849" s="43"/>
      <c r="O849" s="43"/>
      <c r="P849" s="292"/>
      <c r="Q849" s="293"/>
    </row>
    <row r="850" spans="1:17" ht="25.5">
      <c r="A850" s="146">
        <v>148</v>
      </c>
      <c r="B850" s="78" t="s">
        <v>49</v>
      </c>
      <c r="C850" s="50">
        <f t="shared" si="16"/>
        <v>7303304.66</v>
      </c>
      <c r="D850" s="43">
        <v>6039941.51</v>
      </c>
      <c r="E850" s="43"/>
      <c r="F850" s="43">
        <v>802.9</v>
      </c>
      <c r="G850" s="43">
        <v>1263363.15</v>
      </c>
      <c r="H850" s="43"/>
      <c r="I850" s="43"/>
      <c r="J850" s="43"/>
      <c r="K850" s="43"/>
      <c r="L850" s="43"/>
      <c r="M850" s="43"/>
      <c r="N850" s="43"/>
      <c r="O850" s="43"/>
      <c r="P850" s="292"/>
      <c r="Q850" s="293"/>
    </row>
    <row r="851" spans="1:17" ht="25.5">
      <c r="A851" s="146">
        <v>149</v>
      </c>
      <c r="B851" s="78" t="s">
        <v>1492</v>
      </c>
      <c r="C851" s="50">
        <f t="shared" si="16"/>
        <v>263159.3</v>
      </c>
      <c r="D851" s="43">
        <v>263159.3</v>
      </c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292"/>
      <c r="Q851" s="293"/>
    </row>
    <row r="852" spans="1:17" ht="25.5">
      <c r="A852" s="146">
        <v>150</v>
      </c>
      <c r="B852" s="78" t="s">
        <v>84</v>
      </c>
      <c r="C852" s="50">
        <f t="shared" si="16"/>
        <v>9000000</v>
      </c>
      <c r="D852" s="43"/>
      <c r="E852" s="43"/>
      <c r="F852" s="43"/>
      <c r="G852" s="43"/>
      <c r="H852" s="49">
        <v>5</v>
      </c>
      <c r="I852" s="43">
        <v>9000000</v>
      </c>
      <c r="J852" s="43"/>
      <c r="K852" s="43"/>
      <c r="L852" s="43"/>
      <c r="M852" s="43"/>
      <c r="N852" s="43"/>
      <c r="O852" s="43"/>
      <c r="P852" s="292"/>
      <c r="Q852" s="293"/>
    </row>
    <row r="853" spans="1:17" ht="25.5">
      <c r="A853" s="146">
        <v>151</v>
      </c>
      <c r="B853" s="78" t="s">
        <v>85</v>
      </c>
      <c r="C853" s="50">
        <f t="shared" si="16"/>
        <v>14400000</v>
      </c>
      <c r="D853" s="43"/>
      <c r="E853" s="43"/>
      <c r="F853" s="43"/>
      <c r="G853" s="43"/>
      <c r="H853" s="49">
        <v>8</v>
      </c>
      <c r="I853" s="43">
        <v>14400000</v>
      </c>
      <c r="J853" s="43"/>
      <c r="K853" s="43"/>
      <c r="L853" s="43"/>
      <c r="M853" s="43"/>
      <c r="N853" s="43"/>
      <c r="O853" s="43"/>
      <c r="P853" s="292"/>
      <c r="Q853" s="293"/>
    </row>
    <row r="854" spans="1:17" ht="25.5">
      <c r="A854" s="146">
        <v>152</v>
      </c>
      <c r="B854" s="78" t="s">
        <v>86</v>
      </c>
      <c r="C854" s="50">
        <f t="shared" si="16"/>
        <v>1800000</v>
      </c>
      <c r="D854" s="43"/>
      <c r="E854" s="43"/>
      <c r="F854" s="43"/>
      <c r="G854" s="43"/>
      <c r="H854" s="49">
        <v>1</v>
      </c>
      <c r="I854" s="43">
        <v>1800000</v>
      </c>
      <c r="J854" s="43"/>
      <c r="K854" s="43"/>
      <c r="L854" s="43"/>
      <c r="M854" s="43"/>
      <c r="N854" s="43"/>
      <c r="O854" s="43"/>
      <c r="P854" s="292"/>
      <c r="Q854" s="293"/>
    </row>
    <row r="855" spans="1:17" ht="25.5">
      <c r="A855" s="146">
        <v>153</v>
      </c>
      <c r="B855" s="78" t="s">
        <v>1103</v>
      </c>
      <c r="C855" s="50">
        <f t="shared" si="16"/>
        <v>3722050.56</v>
      </c>
      <c r="D855" s="43">
        <v>1922050.56</v>
      </c>
      <c r="E855" s="43"/>
      <c r="F855" s="43"/>
      <c r="G855" s="43"/>
      <c r="H855" s="49">
        <v>1</v>
      </c>
      <c r="I855" s="43">
        <v>1800000</v>
      </c>
      <c r="J855" s="43"/>
      <c r="K855" s="43"/>
      <c r="L855" s="43"/>
      <c r="M855" s="43"/>
      <c r="N855" s="43"/>
      <c r="O855" s="43"/>
      <c r="P855" s="292"/>
      <c r="Q855" s="293"/>
    </row>
    <row r="856" spans="1:17" ht="25.5">
      <c r="A856" s="146">
        <v>154</v>
      </c>
      <c r="B856" s="78" t="s">
        <v>1105</v>
      </c>
      <c r="C856" s="50">
        <f t="shared" si="16"/>
        <v>3722873.67</v>
      </c>
      <c r="D856" s="43">
        <v>1922873.67</v>
      </c>
      <c r="E856" s="43"/>
      <c r="F856" s="43"/>
      <c r="G856" s="43"/>
      <c r="H856" s="49">
        <v>1</v>
      </c>
      <c r="I856" s="43">
        <v>1800000</v>
      </c>
      <c r="J856" s="43"/>
      <c r="K856" s="43"/>
      <c r="L856" s="43"/>
      <c r="M856" s="43"/>
      <c r="N856" s="43"/>
      <c r="O856" s="43"/>
      <c r="P856" s="292"/>
      <c r="Q856" s="293"/>
    </row>
    <row r="857" spans="1:17" ht="25.5">
      <c r="A857" s="146">
        <v>155</v>
      </c>
      <c r="B857" s="78" t="s">
        <v>1106</v>
      </c>
      <c r="C857" s="50">
        <f t="shared" si="16"/>
        <v>9000000</v>
      </c>
      <c r="D857" s="43"/>
      <c r="E857" s="43"/>
      <c r="F857" s="43"/>
      <c r="G857" s="43"/>
      <c r="H857" s="49">
        <v>5</v>
      </c>
      <c r="I857" s="43">
        <v>9000000</v>
      </c>
      <c r="J857" s="43"/>
      <c r="K857" s="43"/>
      <c r="L857" s="43"/>
      <c r="M857" s="43"/>
      <c r="N857" s="43"/>
      <c r="O857" s="43"/>
      <c r="P857" s="292"/>
      <c r="Q857" s="293"/>
    </row>
    <row r="858" spans="1:17" ht="25.5">
      <c r="A858" s="146">
        <v>156</v>
      </c>
      <c r="B858" s="78" t="s">
        <v>1107</v>
      </c>
      <c r="C858" s="50">
        <f t="shared" si="16"/>
        <v>3600000</v>
      </c>
      <c r="D858" s="43"/>
      <c r="E858" s="43"/>
      <c r="F858" s="43"/>
      <c r="G858" s="43"/>
      <c r="H858" s="49">
        <v>2</v>
      </c>
      <c r="I858" s="43">
        <v>3600000</v>
      </c>
      <c r="J858" s="43"/>
      <c r="K858" s="43"/>
      <c r="L858" s="43"/>
      <c r="M858" s="43"/>
      <c r="N858" s="43"/>
      <c r="O858" s="43"/>
      <c r="P858" s="292"/>
      <c r="Q858" s="293"/>
    </row>
    <row r="859" spans="1:17" ht="25.5">
      <c r="A859" s="146">
        <v>157</v>
      </c>
      <c r="B859" s="78" t="s">
        <v>1108</v>
      </c>
      <c r="C859" s="50">
        <f t="shared" si="16"/>
        <v>7200000</v>
      </c>
      <c r="D859" s="43"/>
      <c r="E859" s="43"/>
      <c r="F859" s="43"/>
      <c r="G859" s="43"/>
      <c r="H859" s="49">
        <v>4</v>
      </c>
      <c r="I859" s="43">
        <v>7200000</v>
      </c>
      <c r="J859" s="43"/>
      <c r="K859" s="43"/>
      <c r="L859" s="43"/>
      <c r="M859" s="43"/>
      <c r="N859" s="43"/>
      <c r="O859" s="43"/>
      <c r="P859" s="292"/>
      <c r="Q859" s="293"/>
    </row>
    <row r="860" spans="1:17" ht="25.5">
      <c r="A860" s="146">
        <v>158</v>
      </c>
      <c r="B860" s="78" t="s">
        <v>1109</v>
      </c>
      <c r="C860" s="50">
        <f t="shared" si="16"/>
        <v>16200000</v>
      </c>
      <c r="D860" s="43"/>
      <c r="E860" s="43"/>
      <c r="F860" s="43"/>
      <c r="G860" s="43"/>
      <c r="H860" s="49">
        <v>9</v>
      </c>
      <c r="I860" s="43">
        <v>16200000</v>
      </c>
      <c r="J860" s="43"/>
      <c r="K860" s="43"/>
      <c r="L860" s="43"/>
      <c r="M860" s="43"/>
      <c r="N860" s="43"/>
      <c r="O860" s="43"/>
      <c r="P860" s="292"/>
      <c r="Q860" s="293"/>
    </row>
    <row r="861" spans="1:17" ht="25.5">
      <c r="A861" s="146">
        <v>159</v>
      </c>
      <c r="B861" s="78" t="s">
        <v>1110</v>
      </c>
      <c r="C861" s="50">
        <f t="shared" si="16"/>
        <v>5400000</v>
      </c>
      <c r="D861" s="43"/>
      <c r="E861" s="43"/>
      <c r="F861" s="43"/>
      <c r="G861" s="43"/>
      <c r="H861" s="49">
        <v>3</v>
      </c>
      <c r="I861" s="43">
        <v>5400000</v>
      </c>
      <c r="J861" s="43"/>
      <c r="K861" s="43"/>
      <c r="L861" s="43"/>
      <c r="M861" s="43"/>
      <c r="N861" s="43"/>
      <c r="O861" s="43"/>
      <c r="P861" s="292"/>
      <c r="Q861" s="293"/>
    </row>
    <row r="862" spans="1:17" ht="25.5">
      <c r="A862" s="146">
        <v>160</v>
      </c>
      <c r="B862" s="78" t="s">
        <v>1111</v>
      </c>
      <c r="C862" s="50">
        <f t="shared" si="16"/>
        <v>5400000</v>
      </c>
      <c r="D862" s="43"/>
      <c r="E862" s="43"/>
      <c r="F862" s="43"/>
      <c r="G862" s="43"/>
      <c r="H862" s="49">
        <v>3</v>
      </c>
      <c r="I862" s="43">
        <v>5400000</v>
      </c>
      <c r="J862" s="43"/>
      <c r="K862" s="43"/>
      <c r="L862" s="43"/>
      <c r="M862" s="43"/>
      <c r="N862" s="43"/>
      <c r="O862" s="43"/>
      <c r="P862" s="292"/>
      <c r="Q862" s="293"/>
    </row>
    <row r="863" spans="1:17" ht="25.5">
      <c r="A863" s="146">
        <v>161</v>
      </c>
      <c r="B863" s="78" t="s">
        <v>130</v>
      </c>
      <c r="C863" s="50">
        <f t="shared" si="16"/>
        <v>12546220.53</v>
      </c>
      <c r="D863" s="43">
        <v>7558854.93</v>
      </c>
      <c r="E863" s="43"/>
      <c r="F863" s="43">
        <v>1981</v>
      </c>
      <c r="G863" s="43">
        <v>4987365.6</v>
      </c>
      <c r="H863" s="43"/>
      <c r="I863" s="43"/>
      <c r="J863" s="43"/>
      <c r="K863" s="43"/>
      <c r="L863" s="43"/>
      <c r="M863" s="43"/>
      <c r="N863" s="43"/>
      <c r="O863" s="43"/>
      <c r="P863" s="292"/>
      <c r="Q863" s="293"/>
    </row>
    <row r="864" spans="1:17" ht="25.5">
      <c r="A864" s="146">
        <v>162</v>
      </c>
      <c r="B864" s="78" t="s">
        <v>131</v>
      </c>
      <c r="C864" s="50">
        <f t="shared" si="16"/>
        <v>7685696.43</v>
      </c>
      <c r="D864" s="43">
        <v>4850249.43</v>
      </c>
      <c r="E864" s="43">
        <v>443727</v>
      </c>
      <c r="F864" s="43">
        <v>950</v>
      </c>
      <c r="G864" s="43">
        <v>2391720</v>
      </c>
      <c r="H864" s="43"/>
      <c r="I864" s="43"/>
      <c r="J864" s="43"/>
      <c r="K864" s="43"/>
      <c r="L864" s="43"/>
      <c r="M864" s="43"/>
      <c r="N864" s="43"/>
      <c r="O864" s="43"/>
      <c r="P864" s="292"/>
      <c r="Q864" s="293"/>
    </row>
    <row r="865" spans="1:17" ht="25.5">
      <c r="A865" s="146">
        <v>163</v>
      </c>
      <c r="B865" s="78" t="s">
        <v>1114</v>
      </c>
      <c r="C865" s="50">
        <f t="shared" si="16"/>
        <v>13054355.95</v>
      </c>
      <c r="D865" s="43">
        <v>12610628.95</v>
      </c>
      <c r="E865" s="43">
        <v>443727</v>
      </c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292"/>
      <c r="Q865" s="293"/>
    </row>
    <row r="866" spans="1:17" ht="25.5">
      <c r="A866" s="146">
        <v>164</v>
      </c>
      <c r="B866" s="78" t="s">
        <v>1115</v>
      </c>
      <c r="C866" s="50">
        <f t="shared" si="16"/>
        <v>10067872.5</v>
      </c>
      <c r="D866" s="43">
        <v>9624145.5</v>
      </c>
      <c r="E866" s="43">
        <v>443727</v>
      </c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292"/>
      <c r="Q866" s="293"/>
    </row>
    <row r="867" spans="1:17" ht="25.5">
      <c r="A867" s="146">
        <v>165</v>
      </c>
      <c r="B867" s="78" t="s">
        <v>1116</v>
      </c>
      <c r="C867" s="50">
        <f t="shared" si="16"/>
        <v>8119288.61</v>
      </c>
      <c r="D867" s="43">
        <v>7675561.61</v>
      </c>
      <c r="E867" s="43">
        <v>443727</v>
      </c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292"/>
      <c r="Q867" s="293"/>
    </row>
    <row r="868" spans="1:17" ht="25.5">
      <c r="A868" s="146">
        <v>166</v>
      </c>
      <c r="B868" s="78" t="s">
        <v>1117</v>
      </c>
      <c r="C868" s="50">
        <f t="shared" si="16"/>
        <v>1095187.47</v>
      </c>
      <c r="D868" s="43"/>
      <c r="E868" s="43"/>
      <c r="F868" s="43">
        <v>696.02</v>
      </c>
      <c r="G868" s="43">
        <v>1095187.47</v>
      </c>
      <c r="H868" s="43"/>
      <c r="I868" s="43"/>
      <c r="J868" s="43"/>
      <c r="K868" s="43"/>
      <c r="L868" s="43"/>
      <c r="M868" s="43"/>
      <c r="N868" s="43"/>
      <c r="O868" s="43"/>
      <c r="P868" s="292"/>
      <c r="Q868" s="293"/>
    </row>
    <row r="869" spans="1:17" ht="38.25">
      <c r="A869" s="146">
        <v>167</v>
      </c>
      <c r="B869" s="78" t="s">
        <v>132</v>
      </c>
      <c r="C869" s="50">
        <f t="shared" si="16"/>
        <v>56369665.13</v>
      </c>
      <c r="D869" s="43">
        <v>56369665.13</v>
      </c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292"/>
      <c r="Q869" s="293"/>
    </row>
    <row r="870" spans="1:17" ht="25.5">
      <c r="A870" s="146">
        <v>168</v>
      </c>
      <c r="B870" s="78" t="s">
        <v>1118</v>
      </c>
      <c r="C870" s="50">
        <f t="shared" si="16"/>
        <v>7052931.73</v>
      </c>
      <c r="D870" s="43">
        <v>7052931.73</v>
      </c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292"/>
      <c r="Q870" s="293"/>
    </row>
    <row r="871" spans="1:17" ht="25.5">
      <c r="A871" s="146">
        <v>169</v>
      </c>
      <c r="B871" s="78" t="s">
        <v>1119</v>
      </c>
      <c r="C871" s="50">
        <f t="shared" si="16"/>
        <v>1666888.7</v>
      </c>
      <c r="D871" s="43">
        <v>1666888.7</v>
      </c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292"/>
      <c r="Q871" s="293"/>
    </row>
    <row r="872" spans="1:17" ht="25.5">
      <c r="A872" s="146">
        <v>170</v>
      </c>
      <c r="B872" s="78" t="s">
        <v>1120</v>
      </c>
      <c r="C872" s="50">
        <f t="shared" si="16"/>
        <v>2291771.28</v>
      </c>
      <c r="D872" s="43"/>
      <c r="E872" s="43"/>
      <c r="F872" s="43">
        <v>910.3</v>
      </c>
      <c r="G872" s="43">
        <v>2291771.28</v>
      </c>
      <c r="H872" s="43"/>
      <c r="I872" s="43"/>
      <c r="J872" s="43"/>
      <c r="K872" s="43"/>
      <c r="L872" s="43"/>
      <c r="M872" s="43"/>
      <c r="N872" s="43"/>
      <c r="O872" s="43"/>
      <c r="P872" s="292"/>
      <c r="Q872" s="293"/>
    </row>
    <row r="873" spans="1:17" ht="25.5">
      <c r="A873" s="146">
        <v>171</v>
      </c>
      <c r="B873" s="78" t="s">
        <v>1121</v>
      </c>
      <c r="C873" s="50">
        <f t="shared" si="16"/>
        <v>3014561.24</v>
      </c>
      <c r="D873" s="43">
        <v>3014561.24</v>
      </c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292"/>
      <c r="Q873" s="293"/>
    </row>
    <row r="874" spans="1:17" ht="25.5">
      <c r="A874" s="146">
        <v>172</v>
      </c>
      <c r="B874" s="78" t="s">
        <v>1122</v>
      </c>
      <c r="C874" s="50">
        <f t="shared" si="16"/>
        <v>9404649.92</v>
      </c>
      <c r="D874" s="43">
        <v>8960922.92</v>
      </c>
      <c r="E874" s="43">
        <v>443727</v>
      </c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292"/>
      <c r="Q874" s="293"/>
    </row>
    <row r="875" spans="1:17" ht="25.5">
      <c r="A875" s="146">
        <v>173</v>
      </c>
      <c r="B875" s="78" t="s">
        <v>1123</v>
      </c>
      <c r="C875" s="50">
        <f t="shared" si="16"/>
        <v>10290616.56</v>
      </c>
      <c r="D875" s="43">
        <v>10290616.56</v>
      </c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292"/>
      <c r="Q875" s="293"/>
    </row>
    <row r="876" spans="1:17" ht="25.5">
      <c r="A876" s="146">
        <v>174</v>
      </c>
      <c r="B876" s="78" t="s">
        <v>1124</v>
      </c>
      <c r="C876" s="50">
        <f t="shared" si="16"/>
        <v>6244961.95</v>
      </c>
      <c r="D876" s="43">
        <v>5801234.95</v>
      </c>
      <c r="E876" s="43">
        <v>443727</v>
      </c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292"/>
      <c r="Q876" s="293"/>
    </row>
    <row r="877" spans="1:17" ht="25.5">
      <c r="A877" s="146">
        <v>175</v>
      </c>
      <c r="B877" s="78" t="s">
        <v>50</v>
      </c>
      <c r="C877" s="50">
        <f t="shared" si="16"/>
        <v>19576702.18</v>
      </c>
      <c r="D877" s="43">
        <v>18689248.18</v>
      </c>
      <c r="E877" s="43">
        <v>887454</v>
      </c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292"/>
      <c r="Q877" s="293"/>
    </row>
    <row r="878" spans="1:17" ht="25.5">
      <c r="A878" s="146">
        <v>176</v>
      </c>
      <c r="B878" s="78" t="s">
        <v>21</v>
      </c>
      <c r="C878" s="50">
        <f t="shared" si="16"/>
        <v>6654181.36</v>
      </c>
      <c r="D878" s="43">
        <v>6210454.36</v>
      </c>
      <c r="E878" s="43">
        <v>443727</v>
      </c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292"/>
      <c r="Q878" s="293"/>
    </row>
    <row r="879" spans="1:17" ht="25.5">
      <c r="A879" s="146">
        <v>177</v>
      </c>
      <c r="B879" s="78" t="s">
        <v>22</v>
      </c>
      <c r="C879" s="50">
        <f t="shared" si="16"/>
        <v>23400000</v>
      </c>
      <c r="D879" s="43"/>
      <c r="E879" s="43"/>
      <c r="F879" s="43"/>
      <c r="G879" s="43"/>
      <c r="H879" s="49">
        <v>13</v>
      </c>
      <c r="I879" s="43">
        <v>23400000</v>
      </c>
      <c r="J879" s="43"/>
      <c r="K879" s="43"/>
      <c r="L879" s="43"/>
      <c r="M879" s="43"/>
      <c r="N879" s="43"/>
      <c r="O879" s="43"/>
      <c r="P879" s="292"/>
      <c r="Q879" s="293"/>
    </row>
    <row r="880" spans="1:17" ht="25.5">
      <c r="A880" s="146">
        <v>178</v>
      </c>
      <c r="B880" s="78" t="s">
        <v>23</v>
      </c>
      <c r="C880" s="50">
        <f t="shared" si="16"/>
        <v>10800000</v>
      </c>
      <c r="D880" s="43"/>
      <c r="E880" s="43"/>
      <c r="F880" s="43"/>
      <c r="G880" s="43"/>
      <c r="H880" s="49">
        <v>6</v>
      </c>
      <c r="I880" s="43">
        <v>10800000</v>
      </c>
      <c r="J880" s="43"/>
      <c r="K880" s="43"/>
      <c r="L880" s="43"/>
      <c r="M880" s="43"/>
      <c r="N880" s="43"/>
      <c r="O880" s="43"/>
      <c r="P880" s="292"/>
      <c r="Q880" s="293"/>
    </row>
    <row r="881" spans="1:17" ht="25.5">
      <c r="A881" s="146">
        <v>179</v>
      </c>
      <c r="B881" s="78" t="s">
        <v>24</v>
      </c>
      <c r="C881" s="50">
        <f t="shared" si="16"/>
        <v>9516122.75</v>
      </c>
      <c r="D881" s="43">
        <v>8243948</v>
      </c>
      <c r="E881" s="43">
        <v>443727</v>
      </c>
      <c r="F881" s="43">
        <v>526.5</v>
      </c>
      <c r="G881" s="43">
        <v>828447.75</v>
      </c>
      <c r="H881" s="49"/>
      <c r="I881" s="43"/>
      <c r="J881" s="43"/>
      <c r="K881" s="43"/>
      <c r="L881" s="43"/>
      <c r="M881" s="43"/>
      <c r="N881" s="43"/>
      <c r="O881" s="43"/>
      <c r="P881" s="292"/>
      <c r="Q881" s="293"/>
    </row>
    <row r="882" spans="1:17" ht="25.5">
      <c r="A882" s="146">
        <v>180</v>
      </c>
      <c r="B882" s="78" t="s">
        <v>25</v>
      </c>
      <c r="C882" s="50">
        <f t="shared" si="16"/>
        <v>15220236.09</v>
      </c>
      <c r="D882" s="43">
        <v>13311580.59</v>
      </c>
      <c r="E882" s="43"/>
      <c r="F882" s="43">
        <v>1213</v>
      </c>
      <c r="G882" s="43">
        <v>1908655.5</v>
      </c>
      <c r="H882" s="43"/>
      <c r="I882" s="43"/>
      <c r="J882" s="43"/>
      <c r="K882" s="43"/>
      <c r="L882" s="43"/>
      <c r="M882" s="43"/>
      <c r="N882" s="43"/>
      <c r="O882" s="43"/>
      <c r="P882" s="292"/>
      <c r="Q882" s="293"/>
    </row>
    <row r="883" spans="1:17" ht="25.5">
      <c r="A883" s="146">
        <v>181</v>
      </c>
      <c r="B883" s="78" t="s">
        <v>26</v>
      </c>
      <c r="C883" s="50">
        <f t="shared" si="16"/>
        <v>5799943.2</v>
      </c>
      <c r="D883" s="43">
        <v>4264207.2</v>
      </c>
      <c r="E883" s="43"/>
      <c r="F883" s="43">
        <v>976</v>
      </c>
      <c r="G883" s="43">
        <v>1535736</v>
      </c>
      <c r="H883" s="43"/>
      <c r="I883" s="43"/>
      <c r="J883" s="43"/>
      <c r="K883" s="43"/>
      <c r="L883" s="43"/>
      <c r="M883" s="43"/>
      <c r="N883" s="43"/>
      <c r="O883" s="43"/>
      <c r="P883" s="292"/>
      <c r="Q883" s="293"/>
    </row>
    <row r="884" spans="1:17" ht="25.5">
      <c r="A884" s="146">
        <v>182</v>
      </c>
      <c r="B884" s="78" t="s">
        <v>1131</v>
      </c>
      <c r="C884" s="50">
        <f t="shared" si="16"/>
        <v>13059589.41</v>
      </c>
      <c r="D884" s="43">
        <v>13059589.41</v>
      </c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292"/>
      <c r="Q884" s="293"/>
    </row>
    <row r="885" spans="1:17" ht="25.5">
      <c r="A885" s="146">
        <v>183</v>
      </c>
      <c r="B885" s="78" t="s">
        <v>916</v>
      </c>
      <c r="C885" s="50">
        <f t="shared" si="16"/>
        <v>2598163.1999999997</v>
      </c>
      <c r="D885" s="43"/>
      <c r="E885" s="43"/>
      <c r="F885" s="43">
        <v>1032</v>
      </c>
      <c r="G885" s="43">
        <v>2598163.1999999997</v>
      </c>
      <c r="H885" s="43"/>
      <c r="I885" s="43"/>
      <c r="J885" s="43"/>
      <c r="K885" s="43"/>
      <c r="L885" s="43"/>
      <c r="M885" s="43"/>
      <c r="N885" s="43"/>
      <c r="O885" s="43"/>
      <c r="P885" s="292"/>
      <c r="Q885" s="293"/>
    </row>
    <row r="886" spans="1:17" ht="25.5">
      <c r="A886" s="146">
        <v>184</v>
      </c>
      <c r="B886" s="78" t="s">
        <v>1132</v>
      </c>
      <c r="C886" s="50">
        <f t="shared" si="16"/>
        <v>1446708.7</v>
      </c>
      <c r="D886" s="43">
        <v>1446708.7</v>
      </c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292"/>
      <c r="Q886" s="293"/>
    </row>
    <row r="887" spans="1:17" ht="38.25">
      <c r="A887" s="146">
        <v>185</v>
      </c>
      <c r="B887" s="78" t="s">
        <v>1044</v>
      </c>
      <c r="C887" s="50">
        <f t="shared" si="16"/>
        <v>3671470.48</v>
      </c>
      <c r="D887" s="43">
        <v>3671470.48</v>
      </c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292"/>
      <c r="Q887" s="293"/>
    </row>
    <row r="888" spans="1:17" ht="38.25">
      <c r="A888" s="146">
        <v>186</v>
      </c>
      <c r="B888" s="78" t="s">
        <v>1045</v>
      </c>
      <c r="C888" s="50">
        <f t="shared" si="16"/>
        <v>1910653.76</v>
      </c>
      <c r="D888" s="43">
        <v>1910653.76</v>
      </c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292"/>
      <c r="Q888" s="293"/>
    </row>
    <row r="889" spans="1:17" ht="38.25">
      <c r="A889" s="146">
        <v>187</v>
      </c>
      <c r="B889" s="78" t="s">
        <v>1046</v>
      </c>
      <c r="C889" s="50">
        <f t="shared" si="16"/>
        <v>6348462.49</v>
      </c>
      <c r="D889" s="43">
        <v>4886838.34</v>
      </c>
      <c r="E889" s="43"/>
      <c r="F889" s="43">
        <v>928.9</v>
      </c>
      <c r="G889" s="43">
        <v>1461624.15</v>
      </c>
      <c r="H889" s="43"/>
      <c r="I889" s="43"/>
      <c r="J889" s="43"/>
      <c r="K889" s="43"/>
      <c r="L889" s="43"/>
      <c r="M889" s="43"/>
      <c r="N889" s="43"/>
      <c r="O889" s="43"/>
      <c r="P889" s="292"/>
      <c r="Q889" s="293"/>
    </row>
    <row r="890" spans="1:17" ht="38.25">
      <c r="A890" s="146">
        <v>188</v>
      </c>
      <c r="B890" s="78" t="s">
        <v>51</v>
      </c>
      <c r="C890" s="50">
        <f t="shared" si="16"/>
        <v>1103652.9</v>
      </c>
      <c r="D890" s="43"/>
      <c r="E890" s="43"/>
      <c r="F890" s="43">
        <v>701.4</v>
      </c>
      <c r="G890" s="43">
        <v>1103652.9</v>
      </c>
      <c r="H890" s="43"/>
      <c r="I890" s="43"/>
      <c r="J890" s="43"/>
      <c r="K890" s="43"/>
      <c r="L890" s="43"/>
      <c r="M890" s="43"/>
      <c r="N890" s="43"/>
      <c r="O890" s="43"/>
      <c r="P890" s="292"/>
      <c r="Q890" s="293"/>
    </row>
    <row r="891" spans="1:17" ht="25.5">
      <c r="A891" s="146">
        <v>189</v>
      </c>
      <c r="B891" s="78" t="s">
        <v>27</v>
      </c>
      <c r="C891" s="50">
        <f t="shared" si="16"/>
        <v>10800000</v>
      </c>
      <c r="D891" s="43"/>
      <c r="E891" s="43"/>
      <c r="F891" s="43"/>
      <c r="G891" s="43"/>
      <c r="H891" s="49">
        <v>6</v>
      </c>
      <c r="I891" s="43">
        <v>10800000</v>
      </c>
      <c r="J891" s="43"/>
      <c r="K891" s="43"/>
      <c r="L891" s="43"/>
      <c r="M891" s="43"/>
      <c r="N891" s="43"/>
      <c r="O891" s="43"/>
      <c r="P891" s="292"/>
      <c r="Q891" s="293"/>
    </row>
    <row r="892" spans="1:17" ht="25.5">
      <c r="A892" s="146">
        <v>190</v>
      </c>
      <c r="B892" s="78" t="s">
        <v>28</v>
      </c>
      <c r="C892" s="50">
        <f t="shared" si="16"/>
        <v>10800000</v>
      </c>
      <c r="D892" s="43"/>
      <c r="E892" s="43"/>
      <c r="F892" s="43"/>
      <c r="G892" s="43"/>
      <c r="H892" s="49">
        <v>6</v>
      </c>
      <c r="I892" s="43">
        <v>10800000</v>
      </c>
      <c r="J892" s="43"/>
      <c r="K892" s="43"/>
      <c r="L892" s="43"/>
      <c r="M892" s="43"/>
      <c r="N892" s="43"/>
      <c r="O892" s="43"/>
      <c r="P892" s="292"/>
      <c r="Q892" s="293"/>
    </row>
    <row r="893" spans="1:17" ht="25.5">
      <c r="A893" s="146">
        <v>191</v>
      </c>
      <c r="B893" s="78" t="s">
        <v>29</v>
      </c>
      <c r="C893" s="50">
        <f t="shared" si="16"/>
        <v>6528246.37</v>
      </c>
      <c r="D893" s="43">
        <v>2498827.5700000003</v>
      </c>
      <c r="E893" s="43"/>
      <c r="F893" s="43">
        <v>1600.5</v>
      </c>
      <c r="G893" s="43">
        <v>4029418.8</v>
      </c>
      <c r="H893" s="43"/>
      <c r="I893" s="43"/>
      <c r="J893" s="43"/>
      <c r="K893" s="43"/>
      <c r="L893" s="43"/>
      <c r="M893" s="43"/>
      <c r="N893" s="43"/>
      <c r="O893" s="43"/>
      <c r="P893" s="292"/>
      <c r="Q893" s="293"/>
    </row>
    <row r="894" spans="1:17" ht="25.5">
      <c r="A894" s="146">
        <v>192</v>
      </c>
      <c r="B894" s="78" t="s">
        <v>30</v>
      </c>
      <c r="C894" s="50">
        <f t="shared" si="16"/>
        <v>11532921.19</v>
      </c>
      <c r="D894" s="43">
        <v>11089194.19</v>
      </c>
      <c r="E894" s="43">
        <v>443727</v>
      </c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292"/>
      <c r="Q894" s="293"/>
    </row>
    <row r="895" spans="1:17" ht="25.5">
      <c r="A895" s="146">
        <v>193</v>
      </c>
      <c r="B895" s="78" t="s">
        <v>1137</v>
      </c>
      <c r="C895" s="50">
        <f t="shared" si="16"/>
        <v>1800000</v>
      </c>
      <c r="D895" s="43"/>
      <c r="E895" s="43"/>
      <c r="F895" s="43"/>
      <c r="G895" s="43"/>
      <c r="H895" s="49">
        <v>1</v>
      </c>
      <c r="I895" s="43">
        <v>1800000</v>
      </c>
      <c r="J895" s="43"/>
      <c r="K895" s="43"/>
      <c r="L895" s="43"/>
      <c r="M895" s="43"/>
      <c r="N895" s="43"/>
      <c r="O895" s="43"/>
      <c r="P895" s="292"/>
      <c r="Q895" s="293"/>
    </row>
    <row r="896" spans="1:17" ht="25.5">
      <c r="A896" s="146">
        <v>194</v>
      </c>
      <c r="B896" s="78" t="s">
        <v>1138</v>
      </c>
      <c r="C896" s="50">
        <f t="shared" si="16"/>
        <v>3494659.5</v>
      </c>
      <c r="D896" s="43"/>
      <c r="E896" s="43"/>
      <c r="F896" s="43">
        <v>1077</v>
      </c>
      <c r="G896" s="43">
        <v>1694659.5</v>
      </c>
      <c r="H896" s="49">
        <v>1</v>
      </c>
      <c r="I896" s="43">
        <v>1800000</v>
      </c>
      <c r="J896" s="43"/>
      <c r="K896" s="43"/>
      <c r="L896" s="43"/>
      <c r="M896" s="43"/>
      <c r="N896" s="43"/>
      <c r="O896" s="43"/>
      <c r="P896" s="292"/>
      <c r="Q896" s="293"/>
    </row>
    <row r="897" spans="1:17" ht="25.5">
      <c r="A897" s="146">
        <v>195</v>
      </c>
      <c r="B897" s="78" t="s">
        <v>1509</v>
      </c>
      <c r="C897" s="50">
        <f aca="true" t="shared" si="17" ref="C897:C914">D897+E897+G897+I897+K897+M897+O897+P897</f>
        <v>5034065.07</v>
      </c>
      <c r="D897" s="43">
        <v>5034065.07</v>
      </c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292"/>
      <c r="Q897" s="293"/>
    </row>
    <row r="898" spans="1:17" ht="25.5">
      <c r="A898" s="146">
        <v>196</v>
      </c>
      <c r="B898" s="78" t="s">
        <v>1140</v>
      </c>
      <c r="C898" s="50">
        <f t="shared" si="17"/>
        <v>24410748.28</v>
      </c>
      <c r="D898" s="43">
        <v>22635840.28</v>
      </c>
      <c r="E898" s="43">
        <v>1774908</v>
      </c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292"/>
      <c r="Q898" s="293"/>
    </row>
    <row r="899" spans="1:17" ht="25.5">
      <c r="A899" s="146">
        <v>197</v>
      </c>
      <c r="B899" s="78" t="s">
        <v>799</v>
      </c>
      <c r="C899" s="50">
        <f t="shared" si="17"/>
        <v>1505524.8</v>
      </c>
      <c r="D899" s="43"/>
      <c r="E899" s="43"/>
      <c r="F899" s="43">
        <v>598</v>
      </c>
      <c r="G899" s="43">
        <v>1505524.8</v>
      </c>
      <c r="H899" s="43"/>
      <c r="I899" s="43"/>
      <c r="J899" s="43"/>
      <c r="K899" s="43"/>
      <c r="L899" s="43"/>
      <c r="M899" s="43"/>
      <c r="N899" s="43"/>
      <c r="O899" s="43"/>
      <c r="P899" s="292"/>
      <c r="Q899" s="293"/>
    </row>
    <row r="900" spans="1:17" ht="38.25">
      <c r="A900" s="146">
        <v>198</v>
      </c>
      <c r="B900" s="78" t="s">
        <v>1141</v>
      </c>
      <c r="C900" s="50">
        <f t="shared" si="17"/>
        <v>6404197.46</v>
      </c>
      <c r="D900" s="43">
        <v>5960470.46</v>
      </c>
      <c r="E900" s="43">
        <v>443727</v>
      </c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292"/>
      <c r="Q900" s="293"/>
    </row>
    <row r="901" spans="1:17" ht="25.5">
      <c r="A901" s="146">
        <v>199</v>
      </c>
      <c r="B901" s="78" t="s">
        <v>1142</v>
      </c>
      <c r="C901" s="50">
        <f t="shared" si="17"/>
        <v>10800000</v>
      </c>
      <c r="D901" s="43"/>
      <c r="E901" s="43"/>
      <c r="F901" s="43"/>
      <c r="G901" s="43"/>
      <c r="H901" s="49">
        <v>6</v>
      </c>
      <c r="I901" s="43">
        <v>10800000</v>
      </c>
      <c r="J901" s="43"/>
      <c r="K901" s="43"/>
      <c r="L901" s="43"/>
      <c r="M901" s="43"/>
      <c r="N901" s="43"/>
      <c r="O901" s="43"/>
      <c r="P901" s="292"/>
      <c r="Q901" s="293"/>
    </row>
    <row r="902" spans="1:17" ht="25.5">
      <c r="A902" s="146">
        <v>200</v>
      </c>
      <c r="B902" s="78" t="s">
        <v>1143</v>
      </c>
      <c r="C902" s="50">
        <f t="shared" si="17"/>
        <v>18000000</v>
      </c>
      <c r="D902" s="43"/>
      <c r="E902" s="43"/>
      <c r="F902" s="43"/>
      <c r="G902" s="43"/>
      <c r="H902" s="49">
        <v>10</v>
      </c>
      <c r="I902" s="43">
        <v>18000000</v>
      </c>
      <c r="J902" s="43"/>
      <c r="K902" s="43"/>
      <c r="L902" s="43"/>
      <c r="M902" s="43"/>
      <c r="N902" s="43"/>
      <c r="O902" s="43"/>
      <c r="P902" s="292"/>
      <c r="Q902" s="293"/>
    </row>
    <row r="903" spans="1:17" ht="25.5">
      <c r="A903" s="146">
        <v>201</v>
      </c>
      <c r="B903" s="78" t="s">
        <v>1144</v>
      </c>
      <c r="C903" s="50">
        <f t="shared" si="17"/>
        <v>16806882.88</v>
      </c>
      <c r="D903" s="43">
        <v>6006882.879999999</v>
      </c>
      <c r="E903" s="43"/>
      <c r="F903" s="43"/>
      <c r="G903" s="43"/>
      <c r="H903" s="49">
        <v>6</v>
      </c>
      <c r="I903" s="43">
        <v>10800000</v>
      </c>
      <c r="J903" s="43"/>
      <c r="K903" s="43"/>
      <c r="L903" s="43"/>
      <c r="M903" s="43"/>
      <c r="N903" s="43"/>
      <c r="O903" s="43"/>
      <c r="P903" s="292"/>
      <c r="Q903" s="293"/>
    </row>
    <row r="904" spans="1:17" ht="25.5">
      <c r="A904" s="146">
        <v>202</v>
      </c>
      <c r="B904" s="78" t="s">
        <v>1145</v>
      </c>
      <c r="C904" s="50">
        <f t="shared" si="17"/>
        <v>21600000</v>
      </c>
      <c r="D904" s="43"/>
      <c r="E904" s="43"/>
      <c r="F904" s="43"/>
      <c r="G904" s="43"/>
      <c r="H904" s="49">
        <v>12</v>
      </c>
      <c r="I904" s="43">
        <v>21600000</v>
      </c>
      <c r="J904" s="43"/>
      <c r="K904" s="43"/>
      <c r="L904" s="43"/>
      <c r="M904" s="43"/>
      <c r="N904" s="43"/>
      <c r="O904" s="43"/>
      <c r="P904" s="292"/>
      <c r="Q904" s="293"/>
    </row>
    <row r="905" spans="1:17" ht="25.5">
      <c r="A905" s="146">
        <v>203</v>
      </c>
      <c r="B905" s="78" t="s">
        <v>1146</v>
      </c>
      <c r="C905" s="50">
        <f t="shared" si="17"/>
        <v>14400000</v>
      </c>
      <c r="D905" s="43"/>
      <c r="E905" s="43"/>
      <c r="F905" s="43"/>
      <c r="G905" s="43"/>
      <c r="H905" s="49">
        <v>8</v>
      </c>
      <c r="I905" s="43">
        <v>14400000</v>
      </c>
      <c r="J905" s="43"/>
      <c r="K905" s="43"/>
      <c r="L905" s="43"/>
      <c r="M905" s="43"/>
      <c r="N905" s="43"/>
      <c r="O905" s="43"/>
      <c r="P905" s="292"/>
      <c r="Q905" s="293"/>
    </row>
    <row r="906" spans="1:17" ht="25.5">
      <c r="A906" s="146">
        <v>204</v>
      </c>
      <c r="B906" s="78" t="s">
        <v>31</v>
      </c>
      <c r="C906" s="50">
        <f t="shared" si="17"/>
        <v>1963728</v>
      </c>
      <c r="D906" s="43"/>
      <c r="E906" s="43"/>
      <c r="F906" s="43">
        <v>780</v>
      </c>
      <c r="G906" s="43">
        <v>1963728</v>
      </c>
      <c r="H906" s="43"/>
      <c r="I906" s="43"/>
      <c r="J906" s="43"/>
      <c r="K906" s="43"/>
      <c r="L906" s="43"/>
      <c r="M906" s="43"/>
      <c r="N906" s="43"/>
      <c r="O906" s="43"/>
      <c r="P906" s="292"/>
      <c r="Q906" s="293"/>
    </row>
    <row r="907" spans="1:17" ht="25.5">
      <c r="A907" s="146">
        <v>205</v>
      </c>
      <c r="B907" s="78" t="s">
        <v>1147</v>
      </c>
      <c r="C907" s="50">
        <f t="shared" si="17"/>
        <v>7200000</v>
      </c>
      <c r="D907" s="43"/>
      <c r="E907" s="43"/>
      <c r="F907" s="43"/>
      <c r="G907" s="43"/>
      <c r="H907" s="49">
        <v>4</v>
      </c>
      <c r="I907" s="43">
        <v>7200000</v>
      </c>
      <c r="J907" s="43"/>
      <c r="K907" s="43"/>
      <c r="L907" s="43"/>
      <c r="M907" s="43"/>
      <c r="N907" s="43"/>
      <c r="O907" s="43"/>
      <c r="P907" s="292"/>
      <c r="Q907" s="293"/>
    </row>
    <row r="908" spans="1:17" ht="25.5">
      <c r="A908" s="146">
        <v>206</v>
      </c>
      <c r="B908" s="78" t="s">
        <v>673</v>
      </c>
      <c r="C908" s="50">
        <f t="shared" si="17"/>
        <v>7435629</v>
      </c>
      <c r="D908" s="43">
        <v>6991902</v>
      </c>
      <c r="E908" s="43">
        <v>443727</v>
      </c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292"/>
      <c r="Q908" s="293"/>
    </row>
    <row r="909" spans="1:17" ht="25.5">
      <c r="A909" s="146">
        <v>207</v>
      </c>
      <c r="B909" s="78" t="s">
        <v>32</v>
      </c>
      <c r="C909" s="50">
        <f t="shared" si="17"/>
        <v>594153.6</v>
      </c>
      <c r="D909" s="43"/>
      <c r="E909" s="43"/>
      <c r="F909" s="43">
        <v>236</v>
      </c>
      <c r="G909" s="43">
        <v>594153.6</v>
      </c>
      <c r="H909" s="43"/>
      <c r="I909" s="43"/>
      <c r="J909" s="43"/>
      <c r="K909" s="43"/>
      <c r="L909" s="43"/>
      <c r="M909" s="43"/>
      <c r="N909" s="43"/>
      <c r="O909" s="43"/>
      <c r="P909" s="292"/>
      <c r="Q909" s="293"/>
    </row>
    <row r="910" spans="1:17" ht="25.5">
      <c r="A910" s="146">
        <v>208</v>
      </c>
      <c r="B910" s="78" t="s">
        <v>33</v>
      </c>
      <c r="C910" s="50">
        <f t="shared" si="17"/>
        <v>594153.6</v>
      </c>
      <c r="D910" s="43"/>
      <c r="E910" s="43"/>
      <c r="F910" s="43">
        <v>236</v>
      </c>
      <c r="G910" s="43">
        <v>594153.6</v>
      </c>
      <c r="H910" s="43"/>
      <c r="I910" s="43"/>
      <c r="J910" s="43"/>
      <c r="K910" s="43"/>
      <c r="L910" s="43"/>
      <c r="M910" s="43"/>
      <c r="N910" s="43"/>
      <c r="O910" s="43"/>
      <c r="P910" s="292"/>
      <c r="Q910" s="293"/>
    </row>
    <row r="911" spans="1:17" ht="25.5">
      <c r="A911" s="146">
        <v>209</v>
      </c>
      <c r="B911" s="78" t="s">
        <v>34</v>
      </c>
      <c r="C911" s="50">
        <f t="shared" si="17"/>
        <v>3115645.4</v>
      </c>
      <c r="D911" s="43">
        <v>1315645.4</v>
      </c>
      <c r="E911" s="43"/>
      <c r="F911" s="43"/>
      <c r="G911" s="43"/>
      <c r="H911" s="49">
        <v>1</v>
      </c>
      <c r="I911" s="43">
        <v>1800000</v>
      </c>
      <c r="J911" s="43"/>
      <c r="K911" s="43"/>
      <c r="L911" s="43"/>
      <c r="M911" s="43"/>
      <c r="N911" s="43"/>
      <c r="O911" s="43"/>
      <c r="P911" s="292"/>
      <c r="Q911" s="293"/>
    </row>
    <row r="912" spans="1:17" ht="25.5">
      <c r="A912" s="146">
        <v>210</v>
      </c>
      <c r="B912" s="78" t="s">
        <v>1148</v>
      </c>
      <c r="C912" s="50">
        <f t="shared" si="17"/>
        <v>21113504.53</v>
      </c>
      <c r="D912" s="43">
        <v>18894869.53</v>
      </c>
      <c r="E912" s="43">
        <v>2218635</v>
      </c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292"/>
      <c r="Q912" s="293"/>
    </row>
    <row r="913" spans="1:17" ht="25.5">
      <c r="A913" s="146">
        <v>211</v>
      </c>
      <c r="B913" s="78" t="s">
        <v>35</v>
      </c>
      <c r="C913" s="50">
        <f t="shared" si="17"/>
        <v>9032845.799999999</v>
      </c>
      <c r="D913" s="43">
        <v>8589118.799999999</v>
      </c>
      <c r="E913" s="43">
        <v>443727</v>
      </c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292"/>
      <c r="Q913" s="293"/>
    </row>
    <row r="914" spans="1:17" ht="25.5">
      <c r="A914" s="146">
        <v>212</v>
      </c>
      <c r="B914" s="78" t="s">
        <v>36</v>
      </c>
      <c r="C914" s="50">
        <f t="shared" si="17"/>
        <v>7382316.2</v>
      </c>
      <c r="D914" s="43">
        <v>7382316.2</v>
      </c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292"/>
      <c r="Q914" s="293"/>
    </row>
    <row r="915" spans="1:17" ht="12.75">
      <c r="A915" s="124"/>
      <c r="B915" s="60" t="s">
        <v>703</v>
      </c>
      <c r="C915" s="45">
        <f aca="true" t="shared" si="18" ref="C915:K915">SUM(C832:C914)</f>
        <v>680286269.66</v>
      </c>
      <c r="D915" s="45">
        <f t="shared" si="18"/>
        <v>393740939.5799999</v>
      </c>
      <c r="E915" s="45">
        <f t="shared" si="18"/>
        <v>17305353</v>
      </c>
      <c r="F915" s="45">
        <f t="shared" si="18"/>
        <v>22239.120000000003</v>
      </c>
      <c r="G915" s="45">
        <f t="shared" si="18"/>
        <v>45594365.4</v>
      </c>
      <c r="H915" s="145">
        <f t="shared" si="18"/>
        <v>122</v>
      </c>
      <c r="I915" s="45">
        <f t="shared" si="18"/>
        <v>219600000</v>
      </c>
      <c r="J915" s="45">
        <f t="shared" si="18"/>
        <v>519</v>
      </c>
      <c r="K915" s="45">
        <f t="shared" si="18"/>
        <v>3982339.6799999997</v>
      </c>
      <c r="L915" s="45"/>
      <c r="M915" s="45"/>
      <c r="N915" s="45"/>
      <c r="O915" s="45"/>
      <c r="P915" s="296">
        <v>63272</v>
      </c>
      <c r="Q915" s="297"/>
    </row>
    <row r="916" spans="1:17" ht="12.75">
      <c r="A916" s="124"/>
      <c r="B916" s="59"/>
      <c r="C916" s="44"/>
      <c r="D916" s="44"/>
      <c r="E916" s="58"/>
      <c r="F916" s="44"/>
      <c r="G916" s="44"/>
      <c r="H916" s="47"/>
      <c r="I916" s="44"/>
      <c r="J916" s="44"/>
      <c r="K916" s="44"/>
      <c r="L916" s="44"/>
      <c r="M916" s="44"/>
      <c r="N916" s="44"/>
      <c r="O916" s="44"/>
      <c r="P916" s="249"/>
      <c r="Q916" s="250"/>
    </row>
    <row r="917" spans="1:17" ht="25.5">
      <c r="A917" s="124"/>
      <c r="B917" s="60" t="s">
        <v>1169</v>
      </c>
      <c r="C917" s="46">
        <f aca="true" t="shared" si="19" ref="C917:K917">C658+C662+C668+C672+C676+C685+C690+C695+C698+C703+C712+C717+C721+C740+C761+C764+C772+C776+C779+C784+C805+C823+C830+C915</f>
        <v>1024184657.02</v>
      </c>
      <c r="D917" s="46">
        <f t="shared" si="19"/>
        <v>610336056.41</v>
      </c>
      <c r="E917" s="46">
        <f t="shared" si="19"/>
        <v>21534112.78</v>
      </c>
      <c r="F917" s="46">
        <f t="shared" si="19"/>
        <v>73392.88</v>
      </c>
      <c r="G917" s="46">
        <f t="shared" si="19"/>
        <v>165976932.14999998</v>
      </c>
      <c r="H917" s="48">
        <f t="shared" si="19"/>
        <v>122</v>
      </c>
      <c r="I917" s="46">
        <f t="shared" si="19"/>
        <v>219600000</v>
      </c>
      <c r="J917" s="46">
        <f t="shared" si="19"/>
        <v>1306.7</v>
      </c>
      <c r="K917" s="46">
        <f t="shared" si="19"/>
        <v>6674283.68</v>
      </c>
      <c r="L917" s="46"/>
      <c r="M917" s="46"/>
      <c r="N917" s="46"/>
      <c r="O917" s="46"/>
      <c r="P917" s="294">
        <v>63272</v>
      </c>
      <c r="Q917" s="295"/>
    </row>
    <row r="918" spans="1:17" ht="12.75">
      <c r="A918" s="124"/>
      <c r="B918" s="60"/>
      <c r="C918" s="46"/>
      <c r="D918" s="46"/>
      <c r="E918" s="46"/>
      <c r="F918" s="46"/>
      <c r="G918" s="46"/>
      <c r="H918" s="48"/>
      <c r="I918" s="46"/>
      <c r="J918" s="46"/>
      <c r="K918" s="46"/>
      <c r="L918" s="46"/>
      <c r="M918" s="46"/>
      <c r="N918" s="46"/>
      <c r="O918" s="46"/>
      <c r="P918" s="294"/>
      <c r="Q918" s="295"/>
    </row>
    <row r="919" spans="1:17" ht="25.5">
      <c r="A919" s="124"/>
      <c r="B919" s="60" t="s">
        <v>1172</v>
      </c>
      <c r="C919" s="46">
        <f>C396+C654+C917</f>
        <v>2800099569.890209</v>
      </c>
      <c r="D919" s="46">
        <f aca="true" t="shared" si="20" ref="D919:M919">D396+D654+D917</f>
        <v>1823488858.3674092</v>
      </c>
      <c r="E919" s="46">
        <f t="shared" si="20"/>
        <v>71415794.91</v>
      </c>
      <c r="F919" s="46">
        <f t="shared" si="20"/>
        <v>270433.19</v>
      </c>
      <c r="G919" s="46">
        <f t="shared" si="20"/>
        <v>609585842.224</v>
      </c>
      <c r="H919" s="48">
        <f t="shared" si="20"/>
        <v>143</v>
      </c>
      <c r="I919" s="46">
        <f t="shared" si="20"/>
        <v>259900000</v>
      </c>
      <c r="J919" s="46">
        <f t="shared" si="20"/>
        <v>6151.84</v>
      </c>
      <c r="K919" s="46">
        <f t="shared" si="20"/>
        <v>15949454.76</v>
      </c>
      <c r="L919" s="46">
        <f t="shared" si="20"/>
        <v>10774.92</v>
      </c>
      <c r="M919" s="46">
        <f t="shared" si="20"/>
        <v>13502653.936</v>
      </c>
      <c r="N919" s="46">
        <f>N396+N654+N917</f>
        <v>266.1</v>
      </c>
      <c r="O919" s="46">
        <f>O396+O654+O917</f>
        <v>6193693.692</v>
      </c>
      <c r="P919" s="294">
        <v>63272</v>
      </c>
      <c r="Q919" s="295"/>
    </row>
    <row r="920" spans="2:17" ht="12.75">
      <c r="B920" s="82"/>
      <c r="C920" s="83"/>
      <c r="D920" s="83"/>
      <c r="E920" s="83"/>
      <c r="F920" s="83"/>
      <c r="G920" s="83"/>
      <c r="H920" s="84"/>
      <c r="I920" s="83"/>
      <c r="J920" s="83"/>
      <c r="K920" s="83"/>
      <c r="L920" s="83"/>
      <c r="M920" s="83"/>
      <c r="N920" s="83"/>
      <c r="O920" s="83"/>
      <c r="P920" s="83"/>
      <c r="Q920" s="83"/>
    </row>
    <row r="921" spans="1:17" ht="28.5" customHeight="1">
      <c r="A921" s="312" t="s">
        <v>20</v>
      </c>
      <c r="B921" s="312"/>
      <c r="C921" s="312"/>
      <c r="D921" s="312"/>
      <c r="E921" s="312"/>
      <c r="F921" s="312"/>
      <c r="G921" s="312"/>
      <c r="H921" s="312"/>
      <c r="I921" s="312"/>
      <c r="J921" s="312"/>
      <c r="K921" s="312"/>
      <c r="L921" s="312"/>
      <c r="M921" s="312"/>
      <c r="N921" s="312"/>
      <c r="O921" s="312"/>
      <c r="P921" s="312"/>
      <c r="Q921" s="312"/>
    </row>
  </sheetData>
  <sheetProtection/>
  <mergeCells count="823">
    <mergeCell ref="P314:Q314"/>
    <mergeCell ref="P325:Q325"/>
    <mergeCell ref="P681:Q681"/>
    <mergeCell ref="P328:Q328"/>
    <mergeCell ref="P326:Q326"/>
    <mergeCell ref="P327:Q327"/>
    <mergeCell ref="P330:Q330"/>
    <mergeCell ref="P331:Q331"/>
    <mergeCell ref="P429:Q429"/>
    <mergeCell ref="P431:Q431"/>
    <mergeCell ref="P332:Q332"/>
    <mergeCell ref="P353:Q353"/>
    <mergeCell ref="P344:Q344"/>
    <mergeCell ref="P680:Q680"/>
    <mergeCell ref="P426:Q426"/>
    <mergeCell ref="P427:Q427"/>
    <mergeCell ref="P428:Q428"/>
    <mergeCell ref="P351:Q351"/>
    <mergeCell ref="P352:Q352"/>
    <mergeCell ref="P355:Q355"/>
    <mergeCell ref="P395:Q395"/>
    <mergeCell ref="P394:Q394"/>
    <mergeCell ref="P363:Q363"/>
    <mergeCell ref="P354:Q354"/>
    <mergeCell ref="P364:Q364"/>
    <mergeCell ref="P393:Q393"/>
    <mergeCell ref="A397:Q397"/>
    <mergeCell ref="P430:Q430"/>
    <mergeCell ref="P356:Q356"/>
    <mergeCell ref="P357:Q357"/>
    <mergeCell ref="P360:Q360"/>
    <mergeCell ref="P359:Q359"/>
    <mergeCell ref="P358:Q358"/>
    <mergeCell ref="P361:Q361"/>
    <mergeCell ref="P362:Q362"/>
    <mergeCell ref="P408:Q408"/>
    <mergeCell ref="P323:Q323"/>
    <mergeCell ref="P324:Q324"/>
    <mergeCell ref="P334:Q334"/>
    <mergeCell ref="A921:Q921"/>
    <mergeCell ref="P763:Q763"/>
    <mergeCell ref="P337:Q337"/>
    <mergeCell ref="P338:Q338"/>
    <mergeCell ref="P335:Q335"/>
    <mergeCell ref="P333:Q333"/>
    <mergeCell ref="P348:Q348"/>
    <mergeCell ref="P350:Q350"/>
    <mergeCell ref="P346:Q346"/>
    <mergeCell ref="P347:Q347"/>
    <mergeCell ref="P321:Q321"/>
    <mergeCell ref="P322:Q322"/>
    <mergeCell ref="P329:Q329"/>
    <mergeCell ref="P342:Q342"/>
    <mergeCell ref="P336:Q336"/>
    <mergeCell ref="P349:Q349"/>
    <mergeCell ref="P341:Q341"/>
    <mergeCell ref="P343:Q343"/>
    <mergeCell ref="P345:Q345"/>
    <mergeCell ref="P310:Q310"/>
    <mergeCell ref="P311:Q311"/>
    <mergeCell ref="P312:Q312"/>
    <mergeCell ref="P313:Q313"/>
    <mergeCell ref="P315:Q315"/>
    <mergeCell ref="P316:Q316"/>
    <mergeCell ref="P319:Q319"/>
    <mergeCell ref="P320:Q320"/>
    <mergeCell ref="P317:Q317"/>
    <mergeCell ref="P340:Q340"/>
    <mergeCell ref="P339:Q339"/>
    <mergeCell ref="P304:Q304"/>
    <mergeCell ref="P318:Q318"/>
    <mergeCell ref="P305:Q305"/>
    <mergeCell ref="P306:Q306"/>
    <mergeCell ref="P307:Q307"/>
    <mergeCell ref="P308:Q308"/>
    <mergeCell ref="P309:Q309"/>
    <mergeCell ref="P295:Q295"/>
    <mergeCell ref="P296:Q296"/>
    <mergeCell ref="P297:Q297"/>
    <mergeCell ref="P298:Q298"/>
    <mergeCell ref="P302:Q302"/>
    <mergeCell ref="P303:Q303"/>
    <mergeCell ref="P299:Q299"/>
    <mergeCell ref="P300:Q300"/>
    <mergeCell ref="P301:Q301"/>
    <mergeCell ref="P285:Q285"/>
    <mergeCell ref="P287:Q287"/>
    <mergeCell ref="P288:Q288"/>
    <mergeCell ref="P289:Q289"/>
    <mergeCell ref="P277:Q277"/>
    <mergeCell ref="P278:Q278"/>
    <mergeCell ref="P283:Q283"/>
    <mergeCell ref="P284:Q284"/>
    <mergeCell ref="P279:Q279"/>
    <mergeCell ref="P280:Q280"/>
    <mergeCell ref="P281:Q281"/>
    <mergeCell ref="P282:Q282"/>
    <mergeCell ref="P276:Q276"/>
    <mergeCell ref="P267:Q267"/>
    <mergeCell ref="P268:Q268"/>
    <mergeCell ref="P271:Q271"/>
    <mergeCell ref="P272:Q272"/>
    <mergeCell ref="P273:Q273"/>
    <mergeCell ref="P274:Q274"/>
    <mergeCell ref="P269:Q269"/>
    <mergeCell ref="P270:Q270"/>
    <mergeCell ref="P265:Q265"/>
    <mergeCell ref="P264:Q264"/>
    <mergeCell ref="P266:Q266"/>
    <mergeCell ref="P275:Q275"/>
    <mergeCell ref="P262:Q262"/>
    <mergeCell ref="P263:Q263"/>
    <mergeCell ref="P260:Q260"/>
    <mergeCell ref="P261:Q261"/>
    <mergeCell ref="P294:Q294"/>
    <mergeCell ref="P286:Q286"/>
    <mergeCell ref="P291:Q291"/>
    <mergeCell ref="P293:Q293"/>
    <mergeCell ref="P292:Q292"/>
    <mergeCell ref="P290:Q290"/>
    <mergeCell ref="A248:Q248"/>
    <mergeCell ref="P250:Q250"/>
    <mergeCell ref="P236:Q236"/>
    <mergeCell ref="P246:Q246"/>
    <mergeCell ref="P251:Q251"/>
    <mergeCell ref="P249:Q249"/>
    <mergeCell ref="A259:Q259"/>
    <mergeCell ref="P252:Q252"/>
    <mergeCell ref="P253:Q253"/>
    <mergeCell ref="P254:Q254"/>
    <mergeCell ref="P258:Q258"/>
    <mergeCell ref="P255:Q255"/>
    <mergeCell ref="P256:Q256"/>
    <mergeCell ref="P257:Q257"/>
    <mergeCell ref="P229:Q229"/>
    <mergeCell ref="P230:Q230"/>
    <mergeCell ref="P231:Q231"/>
    <mergeCell ref="P247:Q247"/>
    <mergeCell ref="P232:Q232"/>
    <mergeCell ref="P233:Q233"/>
    <mergeCell ref="P234:Q234"/>
    <mergeCell ref="P235:Q235"/>
    <mergeCell ref="P227:Q227"/>
    <mergeCell ref="P228:Q228"/>
    <mergeCell ref="P225:Q225"/>
    <mergeCell ref="P214:Q214"/>
    <mergeCell ref="P215:Q215"/>
    <mergeCell ref="P218:Q218"/>
    <mergeCell ref="P224:Q224"/>
    <mergeCell ref="P223:Q223"/>
    <mergeCell ref="P219:Q219"/>
    <mergeCell ref="A220:Q220"/>
    <mergeCell ref="P221:Q221"/>
    <mergeCell ref="P204:Q204"/>
    <mergeCell ref="P226:Q226"/>
    <mergeCell ref="P205:Q205"/>
    <mergeCell ref="P206:Q206"/>
    <mergeCell ref="P212:Q212"/>
    <mergeCell ref="P213:Q213"/>
    <mergeCell ref="P222:Q222"/>
    <mergeCell ref="P207:Q207"/>
    <mergeCell ref="P208:Q208"/>
    <mergeCell ref="P174:Q174"/>
    <mergeCell ref="P209:Q209"/>
    <mergeCell ref="P210:Q210"/>
    <mergeCell ref="P201:Q201"/>
    <mergeCell ref="P202:Q202"/>
    <mergeCell ref="P203:Q203"/>
    <mergeCell ref="P187:Q187"/>
    <mergeCell ref="P198:Q198"/>
    <mergeCell ref="P194:Q194"/>
    <mergeCell ref="P193:Q193"/>
    <mergeCell ref="P196:Q196"/>
    <mergeCell ref="P200:Q200"/>
    <mergeCell ref="P199:Q199"/>
    <mergeCell ref="P197:Q197"/>
    <mergeCell ref="P192:Q192"/>
    <mergeCell ref="P191:Q191"/>
    <mergeCell ref="P190:Q190"/>
    <mergeCell ref="A188:Q188"/>
    <mergeCell ref="P189:Q189"/>
    <mergeCell ref="P176:Q176"/>
    <mergeCell ref="P183:Q183"/>
    <mergeCell ref="P166:Q166"/>
    <mergeCell ref="P130:Q130"/>
    <mergeCell ref="P131:Q131"/>
    <mergeCell ref="P151:Q151"/>
    <mergeCell ref="P148:Q148"/>
    <mergeCell ref="P156:Q156"/>
    <mergeCell ref="P157:Q157"/>
    <mergeCell ref="A155:Q155"/>
    <mergeCell ref="P124:Q124"/>
    <mergeCell ref="P125:Q125"/>
    <mergeCell ref="A152:Q152"/>
    <mergeCell ref="P126:Q126"/>
    <mergeCell ref="P129:Q129"/>
    <mergeCell ref="P127:Q127"/>
    <mergeCell ref="P150:Q150"/>
    <mergeCell ref="P154:Q154"/>
    <mergeCell ref="P147:Q147"/>
    <mergeCell ref="P116:Q116"/>
    <mergeCell ref="P117:Q117"/>
    <mergeCell ref="P118:Q118"/>
    <mergeCell ref="P119:Q119"/>
    <mergeCell ref="P153:Q153"/>
    <mergeCell ref="P128:Q128"/>
    <mergeCell ref="P122:Q122"/>
    <mergeCell ref="A123:Q123"/>
    <mergeCell ref="P115:Q115"/>
    <mergeCell ref="P108:Q108"/>
    <mergeCell ref="P113:Q113"/>
    <mergeCell ref="P114:Q114"/>
    <mergeCell ref="P97:Q97"/>
    <mergeCell ref="P98:Q98"/>
    <mergeCell ref="P211:Q211"/>
    <mergeCell ref="A101:Q101"/>
    <mergeCell ref="A169:Q169"/>
    <mergeCell ref="A110:Q110"/>
    <mergeCell ref="A165:Q165"/>
    <mergeCell ref="P158:Q158"/>
    <mergeCell ref="P195:Q195"/>
    <mergeCell ref="P112:Q112"/>
    <mergeCell ref="P99:Q99"/>
    <mergeCell ref="P109:Q109"/>
    <mergeCell ref="P111:Q111"/>
    <mergeCell ref="P100:Q100"/>
    <mergeCell ref="P102:Q102"/>
    <mergeCell ref="P103:Q103"/>
    <mergeCell ref="P104:Q104"/>
    <mergeCell ref="P105:Q105"/>
    <mergeCell ref="A96:Q96"/>
    <mergeCell ref="P85:Q85"/>
    <mergeCell ref="P87:Q87"/>
    <mergeCell ref="A86:Q86"/>
    <mergeCell ref="P94:Q94"/>
    <mergeCell ref="P88:Q88"/>
    <mergeCell ref="P89:Q89"/>
    <mergeCell ref="P90:Q90"/>
    <mergeCell ref="P95:Q95"/>
    <mergeCell ref="P67:Q67"/>
    <mergeCell ref="P79:Q79"/>
    <mergeCell ref="P76:Q76"/>
    <mergeCell ref="P78:Q78"/>
    <mergeCell ref="A77:Q77"/>
    <mergeCell ref="P73:Q73"/>
    <mergeCell ref="P75:Q75"/>
    <mergeCell ref="A72:Q72"/>
    <mergeCell ref="A26:Q26"/>
    <mergeCell ref="P33:Q33"/>
    <mergeCell ref="P50:Q50"/>
    <mergeCell ref="P41:Q41"/>
    <mergeCell ref="P43:Q43"/>
    <mergeCell ref="P27:Q27"/>
    <mergeCell ref="P29:Q29"/>
    <mergeCell ref="A30:Q30"/>
    <mergeCell ref="P31:Q31"/>
    <mergeCell ref="P34:Q34"/>
    <mergeCell ref="M11:Q19"/>
    <mergeCell ref="N22:O22"/>
    <mergeCell ref="P22:Q22"/>
    <mergeCell ref="P23:Q23"/>
    <mergeCell ref="A20:Q20"/>
    <mergeCell ref="F22:G22"/>
    <mergeCell ref="H22:I22"/>
    <mergeCell ref="J22:K22"/>
    <mergeCell ref="L22:M22"/>
    <mergeCell ref="P24:Q24"/>
    <mergeCell ref="A149:Q149"/>
    <mergeCell ref="P40:Q40"/>
    <mergeCell ref="P121:Q121"/>
    <mergeCell ref="P28:Q28"/>
    <mergeCell ref="P44:Q44"/>
    <mergeCell ref="A25:Q25"/>
    <mergeCell ref="P54:Q54"/>
    <mergeCell ref="P55:Q55"/>
    <mergeCell ref="P52:Q52"/>
    <mergeCell ref="P32:Q32"/>
    <mergeCell ref="A42:Q42"/>
    <mergeCell ref="P46:Q46"/>
    <mergeCell ref="P168:Q168"/>
    <mergeCell ref="P63:Q63"/>
    <mergeCell ref="P65:Q65"/>
    <mergeCell ref="A60:Q60"/>
    <mergeCell ref="A64:Q64"/>
    <mergeCell ref="P62:Q62"/>
    <mergeCell ref="P80:Q80"/>
    <mergeCell ref="P173:Q173"/>
    <mergeCell ref="A47:Q47"/>
    <mergeCell ref="P49:Q49"/>
    <mergeCell ref="P53:Q53"/>
    <mergeCell ref="P58:Q58"/>
    <mergeCell ref="P70:Q70"/>
    <mergeCell ref="P71:Q71"/>
    <mergeCell ref="P66:Q66"/>
    <mergeCell ref="P59:Q59"/>
    <mergeCell ref="P84:Q84"/>
    <mergeCell ref="P410:Q410"/>
    <mergeCell ref="A51:Q51"/>
    <mergeCell ref="P48:Q48"/>
    <mergeCell ref="P401:Q401"/>
    <mergeCell ref="P400:Q400"/>
    <mergeCell ref="P180:Q180"/>
    <mergeCell ref="P186:Q186"/>
    <mergeCell ref="P178:Q178"/>
    <mergeCell ref="P167:Q167"/>
    <mergeCell ref="P404:Q404"/>
    <mergeCell ref="A407:Q407"/>
    <mergeCell ref="P416:Q416"/>
    <mergeCell ref="P417:Q417"/>
    <mergeCell ref="P406:Q406"/>
    <mergeCell ref="P409:Q409"/>
    <mergeCell ref="P412:Q412"/>
    <mergeCell ref="P413:Q413"/>
    <mergeCell ref="A414:Q414"/>
    <mergeCell ref="P415:Q415"/>
    <mergeCell ref="P411:Q411"/>
    <mergeCell ref="A398:Q398"/>
    <mergeCell ref="P399:Q399"/>
    <mergeCell ref="P402:Q402"/>
    <mergeCell ref="A403:Q403"/>
    <mergeCell ref="P405:Q405"/>
    <mergeCell ref="P435:Q435"/>
    <mergeCell ref="P447:Q447"/>
    <mergeCell ref="A437:Q437"/>
    <mergeCell ref="P438:Q438"/>
    <mergeCell ref="P439:Q439"/>
    <mergeCell ref="P440:Q440"/>
    <mergeCell ref="P441:Q441"/>
    <mergeCell ref="A442:Q442"/>
    <mergeCell ref="P436:Q436"/>
    <mergeCell ref="A433:Q433"/>
    <mergeCell ref="P434:Q434"/>
    <mergeCell ref="P418:Q418"/>
    <mergeCell ref="A419:Q419"/>
    <mergeCell ref="P420:Q420"/>
    <mergeCell ref="P421:Q421"/>
    <mergeCell ref="P422:Q422"/>
    <mergeCell ref="P423:Q423"/>
    <mergeCell ref="A424:Q424"/>
    <mergeCell ref="P425:Q425"/>
    <mergeCell ref="P432:Q432"/>
    <mergeCell ref="P467:Q467"/>
    <mergeCell ref="A466:Q466"/>
    <mergeCell ref="P450:Q450"/>
    <mergeCell ref="P451:Q451"/>
    <mergeCell ref="P453:Q453"/>
    <mergeCell ref="A454:Q454"/>
    <mergeCell ref="P443:Q443"/>
    <mergeCell ref="P455:Q455"/>
    <mergeCell ref="P456:Q456"/>
    <mergeCell ref="A471:Q471"/>
    <mergeCell ref="P472:Q472"/>
    <mergeCell ref="P464:Q464"/>
    <mergeCell ref="P460:Q460"/>
    <mergeCell ref="P468:Q468"/>
    <mergeCell ref="P465:Q465"/>
    <mergeCell ref="P469:Q469"/>
    <mergeCell ref="P463:Q463"/>
    <mergeCell ref="P457:Q457"/>
    <mergeCell ref="P458:Q458"/>
    <mergeCell ref="A485:Q485"/>
    <mergeCell ref="P486:Q486"/>
    <mergeCell ref="A461:Q461"/>
    <mergeCell ref="P462:Q462"/>
    <mergeCell ref="P470:Q470"/>
    <mergeCell ref="P483:Q483"/>
    <mergeCell ref="P473:Q473"/>
    <mergeCell ref="P474:Q474"/>
    <mergeCell ref="P475:Q475"/>
    <mergeCell ref="P476:Q476"/>
    <mergeCell ref="P481:Q481"/>
    <mergeCell ref="P480:Q480"/>
    <mergeCell ref="P477:Q477"/>
    <mergeCell ref="P484:Q484"/>
    <mergeCell ref="P479:Q479"/>
    <mergeCell ref="P478:Q478"/>
    <mergeCell ref="P482:Q482"/>
    <mergeCell ref="A496:Q496"/>
    <mergeCell ref="P487:Q487"/>
    <mergeCell ref="P488:Q488"/>
    <mergeCell ref="P489:Q489"/>
    <mergeCell ref="P492:Q492"/>
    <mergeCell ref="P490:Q490"/>
    <mergeCell ref="P491:Q491"/>
    <mergeCell ref="P493:Q493"/>
    <mergeCell ref="P494:Q494"/>
    <mergeCell ref="P495:Q495"/>
    <mergeCell ref="P516:Q516"/>
    <mergeCell ref="A499:Q499"/>
    <mergeCell ref="P497:Q497"/>
    <mergeCell ref="P498:Q498"/>
    <mergeCell ref="P501:Q501"/>
    <mergeCell ref="P502:Q502"/>
    <mergeCell ref="P510:Q510"/>
    <mergeCell ref="P500:Q500"/>
    <mergeCell ref="P519:Q519"/>
    <mergeCell ref="A511:Q511"/>
    <mergeCell ref="P512:Q512"/>
    <mergeCell ref="P507:Q507"/>
    <mergeCell ref="P508:Q508"/>
    <mergeCell ref="P509:Q509"/>
    <mergeCell ref="P518:Q518"/>
    <mergeCell ref="P513:Q513"/>
    <mergeCell ref="A514:Q514"/>
    <mergeCell ref="P515:Q515"/>
    <mergeCell ref="P527:Q527"/>
    <mergeCell ref="P528:Q528"/>
    <mergeCell ref="P503:Q503"/>
    <mergeCell ref="P504:Q504"/>
    <mergeCell ref="P505:Q505"/>
    <mergeCell ref="P506:Q506"/>
    <mergeCell ref="A523:Q523"/>
    <mergeCell ref="P524:Q524"/>
    <mergeCell ref="A517:Q517"/>
    <mergeCell ref="P526:Q526"/>
    <mergeCell ref="P520:Q520"/>
    <mergeCell ref="P521:Q521"/>
    <mergeCell ref="P522:Q522"/>
    <mergeCell ref="P525:Q525"/>
    <mergeCell ref="P529:Q529"/>
    <mergeCell ref="P530:Q530"/>
    <mergeCell ref="P537:Q537"/>
    <mergeCell ref="P531:Q531"/>
    <mergeCell ref="P532:Q532"/>
    <mergeCell ref="P533:Q533"/>
    <mergeCell ref="P534:Q534"/>
    <mergeCell ref="P548:Q548"/>
    <mergeCell ref="P545:Q545"/>
    <mergeCell ref="P546:Q546"/>
    <mergeCell ref="P542:Q542"/>
    <mergeCell ref="P543:Q543"/>
    <mergeCell ref="P544:Q544"/>
    <mergeCell ref="P556:Q556"/>
    <mergeCell ref="P535:Q535"/>
    <mergeCell ref="P536:Q536"/>
    <mergeCell ref="P549:Q549"/>
    <mergeCell ref="A550:Q550"/>
    <mergeCell ref="P539:Q539"/>
    <mergeCell ref="P540:Q540"/>
    <mergeCell ref="P541:Q541"/>
    <mergeCell ref="P538:Q538"/>
    <mergeCell ref="P547:Q547"/>
    <mergeCell ref="P551:Q551"/>
    <mergeCell ref="P552:Q552"/>
    <mergeCell ref="P560:Q560"/>
    <mergeCell ref="P561:Q561"/>
    <mergeCell ref="P557:Q557"/>
    <mergeCell ref="P558:Q558"/>
    <mergeCell ref="P559:Q559"/>
    <mergeCell ref="P553:Q553"/>
    <mergeCell ref="P554:Q554"/>
    <mergeCell ref="P555:Q555"/>
    <mergeCell ref="P566:Q566"/>
    <mergeCell ref="P568:Q568"/>
    <mergeCell ref="P569:Q569"/>
    <mergeCell ref="P567:Q567"/>
    <mergeCell ref="P562:Q562"/>
    <mergeCell ref="P563:Q563"/>
    <mergeCell ref="P564:Q564"/>
    <mergeCell ref="A565:Q565"/>
    <mergeCell ref="P575:Q575"/>
    <mergeCell ref="P576:Q576"/>
    <mergeCell ref="P587:Q587"/>
    <mergeCell ref="P588:Q588"/>
    <mergeCell ref="P581:Q581"/>
    <mergeCell ref="P582:Q582"/>
    <mergeCell ref="P585:Q585"/>
    <mergeCell ref="P586:Q586"/>
    <mergeCell ref="P577:Q577"/>
    <mergeCell ref="P578:Q578"/>
    <mergeCell ref="P570:Q570"/>
    <mergeCell ref="P571:Q571"/>
    <mergeCell ref="P573:Q573"/>
    <mergeCell ref="A574:Q574"/>
    <mergeCell ref="P572:Q572"/>
    <mergeCell ref="P597:Q597"/>
    <mergeCell ref="P598:Q598"/>
    <mergeCell ref="P579:Q579"/>
    <mergeCell ref="P580:Q580"/>
    <mergeCell ref="P593:Q593"/>
    <mergeCell ref="P594:Q594"/>
    <mergeCell ref="P583:Q583"/>
    <mergeCell ref="P584:Q584"/>
    <mergeCell ref="P589:Q589"/>
    <mergeCell ref="P590:Q590"/>
    <mergeCell ref="P591:Q591"/>
    <mergeCell ref="P592:Q592"/>
    <mergeCell ref="P595:Q595"/>
    <mergeCell ref="P596:Q596"/>
    <mergeCell ref="P611:Q611"/>
    <mergeCell ref="P612:Q612"/>
    <mergeCell ref="P601:Q601"/>
    <mergeCell ref="P602:Q602"/>
    <mergeCell ref="P607:Q607"/>
    <mergeCell ref="P608:Q608"/>
    <mergeCell ref="P603:Q603"/>
    <mergeCell ref="P604:Q604"/>
    <mergeCell ref="P605:Q605"/>
    <mergeCell ref="P606:Q606"/>
    <mergeCell ref="P599:Q599"/>
    <mergeCell ref="P600:Q600"/>
    <mergeCell ref="P609:Q609"/>
    <mergeCell ref="P610:Q610"/>
    <mergeCell ref="P617:Q617"/>
    <mergeCell ref="P618:Q618"/>
    <mergeCell ref="P619:Q619"/>
    <mergeCell ref="P620:Q620"/>
    <mergeCell ref="P613:Q613"/>
    <mergeCell ref="P614:Q614"/>
    <mergeCell ref="P615:Q615"/>
    <mergeCell ref="P616:Q616"/>
    <mergeCell ref="P634:Q634"/>
    <mergeCell ref="P631:Q631"/>
    <mergeCell ref="P632:Q632"/>
    <mergeCell ref="P625:Q625"/>
    <mergeCell ref="P626:Q626"/>
    <mergeCell ref="P646:Q646"/>
    <mergeCell ref="P627:Q627"/>
    <mergeCell ref="P628:Q628"/>
    <mergeCell ref="P641:Q641"/>
    <mergeCell ref="P642:Q642"/>
    <mergeCell ref="P635:Q635"/>
    <mergeCell ref="P636:Q636"/>
    <mergeCell ref="P629:Q629"/>
    <mergeCell ref="P630:Q630"/>
    <mergeCell ref="P633:Q633"/>
    <mergeCell ref="P621:Q621"/>
    <mergeCell ref="P622:Q622"/>
    <mergeCell ref="P623:Q623"/>
    <mergeCell ref="P624:Q624"/>
    <mergeCell ref="P643:Q643"/>
    <mergeCell ref="P644:Q644"/>
    <mergeCell ref="P658:Q658"/>
    <mergeCell ref="P657:Q657"/>
    <mergeCell ref="P652:Q652"/>
    <mergeCell ref="A655:Q655"/>
    <mergeCell ref="A656:Q656"/>
    <mergeCell ref="P653:Q653"/>
    <mergeCell ref="P654:Q654"/>
    <mergeCell ref="P645:Q645"/>
    <mergeCell ref="P637:Q637"/>
    <mergeCell ref="P638:Q638"/>
    <mergeCell ref="P639:Q639"/>
    <mergeCell ref="P640:Q640"/>
    <mergeCell ref="P651:Q651"/>
    <mergeCell ref="A762:Q762"/>
    <mergeCell ref="P690:Q690"/>
    <mergeCell ref="A691:Q691"/>
    <mergeCell ref="P694:Q694"/>
    <mergeCell ref="P692:Q692"/>
    <mergeCell ref="P679:Q679"/>
    <mergeCell ref="P682:Q682"/>
    <mergeCell ref="P683:Q683"/>
    <mergeCell ref="P684:Q684"/>
    <mergeCell ref="P647:Q647"/>
    <mergeCell ref="P648:Q648"/>
    <mergeCell ref="P649:Q649"/>
    <mergeCell ref="P650:Q650"/>
    <mergeCell ref="P693:Q693"/>
    <mergeCell ref="P702:Q702"/>
    <mergeCell ref="P730:Q730"/>
    <mergeCell ref="P731:Q731"/>
    <mergeCell ref="P712:Q712"/>
    <mergeCell ref="P768:Q768"/>
    <mergeCell ref="P740:Q740"/>
    <mergeCell ref="P737:Q737"/>
    <mergeCell ref="P736:Q736"/>
    <mergeCell ref="A741:Q741"/>
    <mergeCell ref="P742:Q742"/>
    <mergeCell ref="P755:Q755"/>
    <mergeCell ref="P738:Q738"/>
    <mergeCell ref="P739:Q739"/>
    <mergeCell ref="P760:Q760"/>
    <mergeCell ref="A765:Q765"/>
    <mergeCell ref="P766:Q766"/>
    <mergeCell ref="P767:Q767"/>
    <mergeCell ref="P756:Q756"/>
    <mergeCell ref="P757:Q757"/>
    <mergeCell ref="P758:Q758"/>
    <mergeCell ref="P759:Q759"/>
    <mergeCell ref="P769:Q769"/>
    <mergeCell ref="P770:Q770"/>
    <mergeCell ref="A773:Q773"/>
    <mergeCell ref="P774:Q774"/>
    <mergeCell ref="P772:Q772"/>
    <mergeCell ref="P775:Q775"/>
    <mergeCell ref="P776:Q776"/>
    <mergeCell ref="A777:Q777"/>
    <mergeCell ref="P778:Q778"/>
    <mergeCell ref="P794:Q794"/>
    <mergeCell ref="P779:Q779"/>
    <mergeCell ref="A780:Q780"/>
    <mergeCell ref="P781:Q781"/>
    <mergeCell ref="P782:Q782"/>
    <mergeCell ref="P789:Q789"/>
    <mergeCell ref="P790:Q790"/>
    <mergeCell ref="P787:Q787"/>
    <mergeCell ref="P786:Q786"/>
    <mergeCell ref="P783:Q783"/>
    <mergeCell ref="P788:Q788"/>
    <mergeCell ref="P784:Q784"/>
    <mergeCell ref="A785:Q785"/>
    <mergeCell ref="P816:Q816"/>
    <mergeCell ref="P791:Q791"/>
    <mergeCell ref="P792:Q792"/>
    <mergeCell ref="P799:Q799"/>
    <mergeCell ref="P800:Q800"/>
    <mergeCell ref="P795:Q795"/>
    <mergeCell ref="P796:Q796"/>
    <mergeCell ref="P797:Q797"/>
    <mergeCell ref="P798:Q798"/>
    <mergeCell ref="P793:Q793"/>
    <mergeCell ref="P801:Q801"/>
    <mergeCell ref="P803:Q803"/>
    <mergeCell ref="P802:Q802"/>
    <mergeCell ref="P820:Q820"/>
    <mergeCell ref="P811:Q811"/>
    <mergeCell ref="P812:Q812"/>
    <mergeCell ref="P805:Q805"/>
    <mergeCell ref="A806:Q806"/>
    <mergeCell ref="P819:Q819"/>
    <mergeCell ref="P814:Q814"/>
    <mergeCell ref="P821:Q821"/>
    <mergeCell ref="P804:Q804"/>
    <mergeCell ref="P817:Q817"/>
    <mergeCell ref="P818:Q818"/>
    <mergeCell ref="P807:Q807"/>
    <mergeCell ref="P808:Q808"/>
    <mergeCell ref="P809:Q809"/>
    <mergeCell ref="P810:Q810"/>
    <mergeCell ref="P813:Q813"/>
    <mergeCell ref="P815:Q815"/>
    <mergeCell ref="P822:Q822"/>
    <mergeCell ref="P828:Q828"/>
    <mergeCell ref="P827:Q827"/>
    <mergeCell ref="P823:Q823"/>
    <mergeCell ref="A824:Q824"/>
    <mergeCell ref="P825:Q825"/>
    <mergeCell ref="P826:Q826"/>
    <mergeCell ref="P830:Q830"/>
    <mergeCell ref="A831:Q831"/>
    <mergeCell ref="P832:Q832"/>
    <mergeCell ref="P829:Q829"/>
    <mergeCell ref="P833:Q833"/>
    <mergeCell ref="P846:Q846"/>
    <mergeCell ref="P847:Q847"/>
    <mergeCell ref="P834:Q834"/>
    <mergeCell ref="P835:Q835"/>
    <mergeCell ref="P840:Q840"/>
    <mergeCell ref="P841:Q841"/>
    <mergeCell ref="P837:Q837"/>
    <mergeCell ref="P838:Q838"/>
    <mergeCell ref="P839:Q839"/>
    <mergeCell ref="P836:Q836"/>
    <mergeCell ref="P842:Q842"/>
    <mergeCell ref="P843:Q843"/>
    <mergeCell ref="P844:Q844"/>
    <mergeCell ref="P845:Q845"/>
    <mergeCell ref="P858:Q858"/>
    <mergeCell ref="P859:Q859"/>
    <mergeCell ref="P848:Q848"/>
    <mergeCell ref="P849:Q849"/>
    <mergeCell ref="P850:Q850"/>
    <mergeCell ref="P851:Q851"/>
    <mergeCell ref="P852:Q852"/>
    <mergeCell ref="P853:Q853"/>
    <mergeCell ref="P854:Q854"/>
    <mergeCell ref="P890:Q890"/>
    <mergeCell ref="P891:Q891"/>
    <mergeCell ref="P881:Q881"/>
    <mergeCell ref="P856:Q856"/>
    <mergeCell ref="P857:Q857"/>
    <mergeCell ref="P862:Q862"/>
    <mergeCell ref="P863:Q863"/>
    <mergeCell ref="P864:Q864"/>
    <mergeCell ref="P865:Q865"/>
    <mergeCell ref="P870:Q870"/>
    <mergeCell ref="P449:Q449"/>
    <mergeCell ref="P698:Q698"/>
    <mergeCell ref="A699:Q699"/>
    <mergeCell ref="P893:Q893"/>
    <mergeCell ref="P872:Q872"/>
    <mergeCell ref="P873:Q873"/>
    <mergeCell ref="P874:Q874"/>
    <mergeCell ref="P875:Q875"/>
    <mergeCell ref="P876:Q876"/>
    <mergeCell ref="P877:Q877"/>
    <mergeCell ref="P909:Q909"/>
    <mergeCell ref="P907:Q907"/>
    <mergeCell ref="P908:Q908"/>
    <mergeCell ref="P444:Q444"/>
    <mergeCell ref="P445:Q445"/>
    <mergeCell ref="P706:Q706"/>
    <mergeCell ref="P710:Q710"/>
    <mergeCell ref="P452:Q452"/>
    <mergeCell ref="A446:Q446"/>
    <mergeCell ref="P448:Q448"/>
    <mergeCell ref="P905:Q905"/>
    <mergeCell ref="P906:Q906"/>
    <mergeCell ref="P901:Q901"/>
    <mergeCell ref="P904:Q904"/>
    <mergeCell ref="P902:Q902"/>
    <mergeCell ref="P903:Q903"/>
    <mergeCell ref="P678:Q678"/>
    <mergeCell ref="P676:Q676"/>
    <mergeCell ref="A673:Q673"/>
    <mergeCell ref="P668:Q668"/>
    <mergeCell ref="A669:Q669"/>
    <mergeCell ref="A677:Q677"/>
    <mergeCell ref="P675:Q675"/>
    <mergeCell ref="P703:Q703"/>
    <mergeCell ref="P707:Q707"/>
    <mergeCell ref="P708:Q708"/>
    <mergeCell ref="P711:Q711"/>
    <mergeCell ref="P709:Q709"/>
    <mergeCell ref="A704:Q704"/>
    <mergeCell ref="P705:Q705"/>
    <mergeCell ref="A659:Q659"/>
    <mergeCell ref="P665:Q665"/>
    <mergeCell ref="A663:Q663"/>
    <mergeCell ref="P662:Q662"/>
    <mergeCell ref="P660:Q660"/>
    <mergeCell ref="P664:Q664"/>
    <mergeCell ref="P661:Q661"/>
    <mergeCell ref="P700:Q700"/>
    <mergeCell ref="P701:Q701"/>
    <mergeCell ref="P685:Q685"/>
    <mergeCell ref="P697:Q697"/>
    <mergeCell ref="A686:Q686"/>
    <mergeCell ref="P687:Q687"/>
    <mergeCell ref="P695:Q695"/>
    <mergeCell ref="A696:Q696"/>
    <mergeCell ref="P688:Q688"/>
    <mergeCell ref="P689:Q689"/>
    <mergeCell ref="P666:Q666"/>
    <mergeCell ref="P674:Q674"/>
    <mergeCell ref="P672:Q672"/>
    <mergeCell ref="P671:Q671"/>
    <mergeCell ref="P670:Q670"/>
    <mergeCell ref="P667:Q667"/>
    <mergeCell ref="P918:Q918"/>
    <mergeCell ref="P916:Q916"/>
    <mergeCell ref="P917:Q917"/>
    <mergeCell ref="P910:Q910"/>
    <mergeCell ref="P911:Q911"/>
    <mergeCell ref="P915:Q915"/>
    <mergeCell ref="P914:Q914"/>
    <mergeCell ref="P913:Q913"/>
    <mergeCell ref="P892:Q892"/>
    <mergeCell ref="P919:Q919"/>
    <mergeCell ref="P747:Q747"/>
    <mergeCell ref="P748:Q748"/>
    <mergeCell ref="P749:Q749"/>
    <mergeCell ref="P750:Q750"/>
    <mergeCell ref="P751:Q751"/>
    <mergeCell ref="P752:Q752"/>
    <mergeCell ref="P912:Q912"/>
    <mergeCell ref="P886:Q886"/>
    <mergeCell ref="P887:Q887"/>
    <mergeCell ref="P888:Q888"/>
    <mergeCell ref="P889:Q889"/>
    <mergeCell ref="P882:Q882"/>
    <mergeCell ref="P884:Q884"/>
    <mergeCell ref="P885:Q885"/>
    <mergeCell ref="P883:Q883"/>
    <mergeCell ref="P900:Q900"/>
    <mergeCell ref="P894:Q894"/>
    <mergeCell ref="P895:Q895"/>
    <mergeCell ref="P896:Q896"/>
    <mergeCell ref="P899:Q899"/>
    <mergeCell ref="P897:Q897"/>
    <mergeCell ref="P898:Q898"/>
    <mergeCell ref="P879:Q879"/>
    <mergeCell ref="P880:Q880"/>
    <mergeCell ref="P753:Q753"/>
    <mergeCell ref="P754:Q754"/>
    <mergeCell ref="P761:Q761"/>
    <mergeCell ref="P764:Q764"/>
    <mergeCell ref="P771:Q771"/>
    <mergeCell ref="P871:Q871"/>
    <mergeCell ref="P860:Q860"/>
    <mergeCell ref="P861:Q861"/>
    <mergeCell ref="P743:Q743"/>
    <mergeCell ref="P878:Q878"/>
    <mergeCell ref="P744:Q744"/>
    <mergeCell ref="P745:Q745"/>
    <mergeCell ref="P746:Q746"/>
    <mergeCell ref="P866:Q866"/>
    <mergeCell ref="P867:Q867"/>
    <mergeCell ref="P868:Q868"/>
    <mergeCell ref="P855:Q855"/>
    <mergeCell ref="P869:Q869"/>
    <mergeCell ref="A722:Q722"/>
    <mergeCell ref="P723:Q723"/>
    <mergeCell ref="P729:Q729"/>
    <mergeCell ref="P716:Q716"/>
    <mergeCell ref="P717:Q717"/>
    <mergeCell ref="A718:Q718"/>
    <mergeCell ref="P724:Q724"/>
    <mergeCell ref="P727:Q727"/>
    <mergeCell ref="P728:Q728"/>
    <mergeCell ref="P726:Q726"/>
    <mergeCell ref="P733:Q733"/>
    <mergeCell ref="P734:Q734"/>
    <mergeCell ref="P735:Q735"/>
    <mergeCell ref="P725:Q725"/>
    <mergeCell ref="P732:Q732"/>
    <mergeCell ref="P719:Q719"/>
    <mergeCell ref="P720:Q720"/>
    <mergeCell ref="P721:Q721"/>
    <mergeCell ref="A713:Q713"/>
    <mergeCell ref="P714:Q714"/>
    <mergeCell ref="P715:Q715"/>
    <mergeCell ref="P459:Q459"/>
    <mergeCell ref="P182:Q182"/>
    <mergeCell ref="P164:Q164"/>
    <mergeCell ref="M3:Q8"/>
    <mergeCell ref="P159:Q159"/>
    <mergeCell ref="P163:Q163"/>
    <mergeCell ref="A175:Q175"/>
    <mergeCell ref="P181:Q181"/>
    <mergeCell ref="P177:Q177"/>
    <mergeCell ref="P179:Q179"/>
  </mergeCells>
  <printOptions/>
  <pageMargins left="0.3937007874015748" right="0.3937007874015748" top="0.984251968503937" bottom="0.5905511811023623" header="0.5118110236220472" footer="0.5118110236220472"/>
  <pageSetup firstPageNumber="1" useFirstPageNumber="1" horizontalDpi="600" verticalDpi="600" orientation="landscape" paperSize="9" scale="61" r:id="rId1"/>
  <headerFooter alignWithMargins="0">
    <oddHeader>&amp;C&amp;P</oddHeader>
  </headerFooter>
  <rowBreaks count="2" manualBreakCount="2">
    <brk id="465" max="16" man="1"/>
    <brk id="805" max="16" man="1"/>
  </rowBreaks>
  <ignoredErrors>
    <ignoredError sqref="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2018-07-18T07:56:39Z</cp:lastPrinted>
  <dcterms:created xsi:type="dcterms:W3CDTF">2010-12-03T14:19:19Z</dcterms:created>
  <dcterms:modified xsi:type="dcterms:W3CDTF">2018-07-20T05:17:34Z</dcterms:modified>
  <cp:category/>
  <cp:version/>
  <cp:contentType/>
  <cp:contentStatus/>
</cp:coreProperties>
</file>